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vdad.admin.ch\AGROSCOPE_OS\2\3\2\1\192\français\Validé\"/>
    </mc:Choice>
  </mc:AlternateContent>
  <bookViews>
    <workbookView xWindow="0" yWindow="0" windowWidth="28800" windowHeight="14250" activeTab="3"/>
  </bookViews>
  <sheets>
    <sheet name="Explications_Erklärungen" sheetId="3" r:id="rId1"/>
    <sheet name="1ère pousses_1.Aufwuchs" sheetId="1" r:id="rId2"/>
    <sheet name="Repousses_folg. Aufwüchse" sheetId="2" r:id="rId3"/>
    <sheet name="autres fourrages_ andere Raufut" sheetId="4" r:id="rId4"/>
  </sheets>
  <definedNames>
    <definedName name="_xlnm.Print_Area" localSheetId="0">Explications_Erklärungen!$A$1:$L$56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3" l="1"/>
  <c r="D30" i="3"/>
  <c r="J11" i="3"/>
  <c r="J12" i="3"/>
  <c r="J13" i="3"/>
  <c r="J14" i="3"/>
  <c r="J15" i="3"/>
  <c r="J16" i="3"/>
  <c r="J10" i="3"/>
  <c r="E39" i="3" l="1"/>
  <c r="E40" i="3"/>
  <c r="E41" i="3"/>
  <c r="E42" i="3"/>
  <c r="E43" i="3"/>
  <c r="E44" i="3"/>
  <c r="E45" i="3"/>
  <c r="C42" i="3"/>
  <c r="D42" i="3"/>
  <c r="C43" i="3"/>
  <c r="D43" i="3"/>
  <c r="C44" i="3"/>
  <c r="D44" i="3"/>
  <c r="C45" i="3"/>
  <c r="D45" i="3"/>
  <c r="C40" i="3"/>
  <c r="D40" i="3"/>
  <c r="C41" i="3"/>
  <c r="D41" i="3"/>
  <c r="D39" i="3"/>
  <c r="D6" i="3"/>
  <c r="D21" i="3"/>
  <c r="D24" i="3"/>
  <c r="D26" i="3"/>
  <c r="D29" i="3"/>
  <c r="D20" i="3"/>
  <c r="D10" i="3"/>
  <c r="D11" i="3"/>
  <c r="D12" i="3"/>
  <c r="D13" i="3"/>
  <c r="D14" i="3"/>
  <c r="D15" i="3"/>
  <c r="D16" i="3"/>
  <c r="D47" i="3"/>
  <c r="E47" i="3"/>
  <c r="F47" i="3"/>
  <c r="G47" i="3"/>
  <c r="H47" i="3"/>
  <c r="I47" i="3"/>
  <c r="J47" i="3"/>
  <c r="D48" i="3"/>
  <c r="E48" i="3"/>
  <c r="F48" i="3"/>
  <c r="G48" i="3"/>
  <c r="H48" i="3"/>
  <c r="I48" i="3"/>
  <c r="J48" i="3"/>
  <c r="D49" i="3"/>
  <c r="E49" i="3"/>
  <c r="F49" i="3"/>
  <c r="G49" i="3"/>
  <c r="H49" i="3"/>
  <c r="I49" i="3"/>
  <c r="J49" i="3"/>
  <c r="D50" i="3"/>
  <c r="E50" i="3"/>
  <c r="F50" i="3"/>
  <c r="G50" i="3"/>
  <c r="H50" i="3"/>
  <c r="I50" i="3"/>
  <c r="J50" i="3"/>
  <c r="D51" i="3"/>
  <c r="E51" i="3"/>
  <c r="F51" i="3"/>
  <c r="G51" i="3"/>
  <c r="H51" i="3"/>
  <c r="I51" i="3"/>
  <c r="J51" i="3"/>
  <c r="D52" i="3"/>
  <c r="E52" i="3"/>
  <c r="F52" i="3"/>
  <c r="G52" i="3"/>
  <c r="H52" i="3"/>
  <c r="I52" i="3"/>
  <c r="J52" i="3"/>
  <c r="D53" i="3"/>
  <c r="E53" i="3"/>
  <c r="F53" i="3"/>
  <c r="G53" i="3"/>
  <c r="H53" i="3"/>
  <c r="I53" i="3"/>
  <c r="J53" i="3"/>
  <c r="D54" i="3"/>
  <c r="E54" i="3"/>
  <c r="F54" i="3"/>
  <c r="G54" i="3"/>
  <c r="H54" i="3"/>
  <c r="I54" i="3"/>
  <c r="J54" i="3"/>
  <c r="D55" i="3"/>
  <c r="E55" i="3"/>
  <c r="F55" i="3"/>
  <c r="G55" i="3"/>
  <c r="H55" i="3"/>
  <c r="I55" i="3"/>
  <c r="J55" i="3"/>
  <c r="D56" i="3"/>
  <c r="E56" i="3"/>
  <c r="F56" i="3"/>
  <c r="G56" i="3"/>
  <c r="H56" i="3"/>
  <c r="I56" i="3"/>
  <c r="J56" i="3"/>
  <c r="C48" i="3"/>
  <c r="C49" i="3"/>
  <c r="C50" i="3"/>
  <c r="C51" i="3"/>
  <c r="C52" i="3"/>
  <c r="C53" i="3"/>
  <c r="C54" i="3"/>
  <c r="C55" i="3"/>
  <c r="C56" i="3"/>
  <c r="B47" i="3"/>
  <c r="C39" i="3"/>
  <c r="B3" i="3"/>
  <c r="C3" i="3"/>
  <c r="B4" i="3"/>
  <c r="C4" i="3"/>
  <c r="B5" i="3"/>
  <c r="C5" i="3"/>
  <c r="B6" i="3"/>
  <c r="C6" i="3"/>
  <c r="B7" i="3"/>
  <c r="C7" i="3"/>
  <c r="B8" i="3"/>
  <c r="C8" i="3"/>
  <c r="B10" i="3"/>
  <c r="C10" i="3"/>
  <c r="B11" i="3"/>
  <c r="C11" i="3"/>
  <c r="B12" i="3"/>
  <c r="C12" i="3"/>
  <c r="B13" i="3"/>
  <c r="C13" i="3"/>
  <c r="B14" i="3"/>
  <c r="C14" i="3"/>
  <c r="B15" i="3"/>
  <c r="C15" i="3"/>
  <c r="B16" i="3"/>
  <c r="C16" i="3"/>
  <c r="B17" i="3"/>
  <c r="C17" i="3"/>
  <c r="B19" i="3"/>
  <c r="C19" i="3"/>
  <c r="B20" i="3"/>
  <c r="C20" i="3"/>
  <c r="B21" i="3"/>
  <c r="C21" i="3"/>
  <c r="B22" i="3"/>
  <c r="C22" i="3"/>
  <c r="B23" i="3"/>
  <c r="C23" i="3"/>
  <c r="B24" i="3"/>
  <c r="C24" i="3"/>
  <c r="B25" i="3"/>
  <c r="C25" i="3"/>
  <c r="B26" i="3"/>
  <c r="C26" i="3"/>
  <c r="B27" i="3"/>
  <c r="C27" i="3"/>
  <c r="B28" i="3"/>
  <c r="C28" i="3"/>
  <c r="B29" i="3"/>
  <c r="C29" i="3"/>
  <c r="B30" i="3"/>
  <c r="C30" i="3"/>
  <c r="B31" i="3"/>
  <c r="C31" i="3"/>
  <c r="B32" i="3"/>
  <c r="C32" i="3"/>
  <c r="B18" i="3"/>
  <c r="C18" i="3"/>
  <c r="C9" i="3"/>
  <c r="B39" i="3"/>
  <c r="B40" i="3"/>
  <c r="B41" i="3"/>
  <c r="B42" i="3"/>
  <c r="B43" i="3"/>
  <c r="B44" i="3"/>
  <c r="B45" i="3"/>
  <c r="B35" i="3"/>
  <c r="B36" i="3"/>
  <c r="B37" i="3"/>
  <c r="B38" i="3"/>
  <c r="B34" i="3"/>
  <c r="B9" i="3"/>
  <c r="C1" i="3"/>
  <c r="D6" i="2"/>
  <c r="A148" i="1"/>
  <c r="A8" i="1"/>
  <c r="B221" i="1"/>
  <c r="B216" i="1"/>
  <c r="B211" i="1"/>
  <c r="B207" i="1"/>
  <c r="B206" i="1"/>
  <c r="B202" i="1"/>
  <c r="B201" i="1"/>
  <c r="B197" i="1"/>
  <c r="B196" i="1"/>
  <c r="B191" i="1"/>
  <c r="B184" i="1"/>
  <c r="B177" i="1"/>
  <c r="B172" i="1"/>
  <c r="B167" i="1"/>
  <c r="B160" i="1"/>
  <c r="B155" i="1"/>
  <c r="B148" i="1"/>
  <c r="A191" i="1"/>
  <c r="A295" i="1"/>
  <c r="A294" i="1"/>
  <c r="A293" i="1"/>
  <c r="A292" i="1"/>
  <c r="B291" i="1"/>
  <c r="A291" i="1"/>
  <c r="A290" i="1"/>
  <c r="A289" i="1"/>
  <c r="A288" i="1"/>
  <c r="A287" i="1"/>
  <c r="B286" i="1"/>
  <c r="A286" i="1"/>
  <c r="A285" i="1"/>
  <c r="A284" i="1"/>
  <c r="A283" i="1"/>
  <c r="A282" i="1"/>
  <c r="B281" i="1"/>
  <c r="A281" i="1"/>
  <c r="A280" i="1"/>
  <c r="A279" i="1"/>
  <c r="A278" i="1"/>
  <c r="B277" i="1"/>
  <c r="A277" i="1"/>
  <c r="B276" i="1"/>
  <c r="A276" i="1"/>
  <c r="A275" i="1"/>
  <c r="A274" i="1"/>
  <c r="A273" i="1"/>
  <c r="B272" i="1"/>
  <c r="A272" i="1"/>
  <c r="B271" i="1"/>
  <c r="A271" i="1"/>
  <c r="A270" i="1"/>
  <c r="A269" i="1"/>
  <c r="A268" i="1"/>
  <c r="B267" i="1"/>
  <c r="A267" i="1"/>
  <c r="B266" i="1"/>
  <c r="A266" i="1"/>
  <c r="A265" i="1"/>
  <c r="A264" i="1"/>
  <c r="A263" i="1"/>
  <c r="A262" i="1"/>
  <c r="B261" i="1"/>
  <c r="A261" i="1"/>
  <c r="A260" i="1"/>
  <c r="A259" i="1"/>
  <c r="A258" i="1"/>
  <c r="A257" i="1"/>
  <c r="B256" i="1"/>
  <c r="A256" i="1"/>
  <c r="A255" i="1"/>
  <c r="A254" i="1"/>
  <c r="A253" i="1"/>
  <c r="A252" i="1"/>
  <c r="B251" i="1"/>
  <c r="A251" i="1"/>
  <c r="A250" i="1"/>
  <c r="A249" i="1"/>
  <c r="A248" i="1"/>
  <c r="A247" i="1"/>
  <c r="B246" i="1"/>
  <c r="A246" i="1"/>
  <c r="A245" i="1"/>
  <c r="A244" i="1"/>
  <c r="A243" i="1"/>
  <c r="A242" i="1"/>
  <c r="B241" i="1"/>
  <c r="A241" i="1"/>
  <c r="A240" i="1"/>
  <c r="A239" i="1"/>
  <c r="A238" i="1"/>
  <c r="A237" i="1"/>
  <c r="B236" i="1"/>
  <c r="A236" i="1"/>
  <c r="A235" i="1"/>
  <c r="A234" i="1"/>
  <c r="A233" i="1"/>
  <c r="A232" i="1"/>
  <c r="B231" i="1"/>
  <c r="A231" i="1"/>
  <c r="A230" i="1"/>
  <c r="A229" i="1"/>
  <c r="A228" i="1"/>
  <c r="A227" i="1"/>
  <c r="B226" i="1"/>
  <c r="A226" i="1"/>
  <c r="A147" i="1"/>
  <c r="A146" i="1"/>
  <c r="A145" i="1"/>
  <c r="A144" i="1"/>
  <c r="B143" i="1"/>
  <c r="A143" i="1"/>
  <c r="A142" i="1"/>
  <c r="A141" i="1"/>
  <c r="A140" i="1"/>
  <c r="A139" i="1"/>
  <c r="B138" i="1"/>
  <c r="A138" i="1"/>
  <c r="A137" i="1"/>
  <c r="A136" i="1"/>
  <c r="A135" i="1"/>
  <c r="A134" i="1"/>
  <c r="B133" i="1"/>
  <c r="A133" i="1"/>
  <c r="A132" i="1"/>
  <c r="A131" i="1"/>
  <c r="A130" i="1"/>
  <c r="B129" i="1"/>
  <c r="A129" i="1"/>
  <c r="B128" i="1"/>
  <c r="A128" i="1"/>
  <c r="A127" i="1"/>
  <c r="A126" i="1"/>
  <c r="A125" i="1"/>
  <c r="B124" i="1"/>
  <c r="A124" i="1"/>
  <c r="B123" i="1"/>
  <c r="A123" i="1"/>
  <c r="A122" i="1"/>
  <c r="A121" i="1"/>
  <c r="A120" i="1"/>
  <c r="B119" i="1"/>
  <c r="A119" i="1"/>
  <c r="B118" i="1"/>
  <c r="A118" i="1"/>
  <c r="A117" i="1"/>
  <c r="A116" i="1"/>
  <c r="A115" i="1"/>
  <c r="A114" i="1"/>
  <c r="B113" i="1"/>
  <c r="A113" i="1"/>
  <c r="A112" i="1"/>
  <c r="A111" i="1"/>
  <c r="A110" i="1"/>
  <c r="A109" i="1"/>
  <c r="B108" i="1"/>
  <c r="A108" i="1"/>
  <c r="A107" i="1"/>
  <c r="A106" i="1"/>
  <c r="A105" i="1"/>
  <c r="A104" i="1"/>
  <c r="B103" i="1"/>
  <c r="A103" i="1"/>
  <c r="A102" i="1"/>
  <c r="A101" i="1"/>
  <c r="A100" i="1"/>
  <c r="A99" i="1"/>
  <c r="B98" i="1"/>
  <c r="A98" i="1"/>
  <c r="A97" i="1"/>
  <c r="A96" i="1"/>
  <c r="A95" i="1"/>
  <c r="A94" i="1"/>
  <c r="B93" i="1"/>
  <c r="A93" i="1"/>
  <c r="A92" i="1"/>
  <c r="A91" i="1"/>
  <c r="A90" i="1"/>
  <c r="A89" i="1"/>
  <c r="B88" i="1"/>
  <c r="A88" i="1"/>
  <c r="A87" i="1"/>
  <c r="A86" i="1"/>
  <c r="A85" i="1"/>
  <c r="A84" i="1"/>
  <c r="B83" i="1"/>
  <c r="A83" i="1"/>
  <c r="A82" i="1"/>
  <c r="A81" i="1"/>
  <c r="A80" i="1"/>
  <c r="A79" i="1"/>
  <c r="B78" i="1"/>
  <c r="A78" i="1"/>
  <c r="A77" i="1"/>
  <c r="A76" i="1"/>
  <c r="A75" i="1"/>
  <c r="A74" i="1"/>
  <c r="B73" i="1"/>
  <c r="A73" i="1"/>
  <c r="A72" i="1"/>
  <c r="A71" i="1"/>
  <c r="A70" i="1"/>
  <c r="A69" i="1"/>
  <c r="B68" i="1"/>
  <c r="A68" i="1"/>
  <c r="A67" i="1"/>
  <c r="A66" i="1"/>
  <c r="A65" i="1"/>
  <c r="A64" i="1"/>
  <c r="B63" i="1"/>
  <c r="A63" i="1"/>
  <c r="A62" i="1"/>
  <c r="A61" i="1"/>
  <c r="A60" i="1"/>
  <c r="B59" i="1"/>
  <c r="A59" i="1"/>
  <c r="B58" i="1"/>
  <c r="A58" i="1"/>
  <c r="A57" i="1"/>
  <c r="A56" i="1"/>
  <c r="A55" i="1"/>
  <c r="B54" i="1"/>
  <c r="A54" i="1"/>
  <c r="B53" i="1"/>
  <c r="A53" i="1"/>
  <c r="A52" i="1"/>
  <c r="A51" i="1"/>
  <c r="A50" i="1"/>
  <c r="B49" i="1"/>
  <c r="A49" i="1"/>
  <c r="B48" i="1"/>
  <c r="A48" i="1"/>
  <c r="A47" i="1"/>
  <c r="A46" i="1"/>
  <c r="A45" i="1"/>
  <c r="A44" i="1"/>
  <c r="B43" i="1"/>
  <c r="A43" i="1"/>
  <c r="A42" i="1"/>
  <c r="A41" i="1"/>
  <c r="A40" i="1"/>
  <c r="A39" i="1"/>
  <c r="B38" i="1"/>
  <c r="A38" i="1"/>
  <c r="A37" i="1"/>
  <c r="A36" i="1"/>
  <c r="A35" i="1"/>
  <c r="A34" i="1"/>
  <c r="B33" i="1"/>
  <c r="A33" i="1"/>
  <c r="A32" i="1"/>
  <c r="A31" i="1"/>
  <c r="A30" i="1"/>
  <c r="A29" i="1"/>
  <c r="B28" i="1"/>
  <c r="A28" i="1"/>
  <c r="A27" i="1"/>
  <c r="A26" i="1"/>
  <c r="A25" i="1"/>
  <c r="A24" i="1"/>
  <c r="B23" i="1"/>
  <c r="A23" i="1"/>
  <c r="A22" i="1"/>
  <c r="A21" i="1"/>
  <c r="A20" i="1"/>
  <c r="A19" i="1"/>
  <c r="B18" i="1"/>
  <c r="A18" i="1"/>
  <c r="A17" i="1"/>
  <c r="A16" i="1"/>
  <c r="A15" i="1"/>
  <c r="A14" i="1"/>
  <c r="B13" i="1"/>
  <c r="A13" i="1"/>
  <c r="A12" i="1"/>
  <c r="A11" i="1"/>
  <c r="A10" i="1"/>
  <c r="A9" i="1"/>
  <c r="B8" i="1"/>
  <c r="B7" i="1"/>
  <c r="AZ7" i="1"/>
  <c r="AY7" i="1"/>
  <c r="AX7" i="1"/>
  <c r="AW7" i="1"/>
  <c r="AV7" i="1"/>
  <c r="AU7" i="1"/>
  <c r="AT7" i="1"/>
  <c r="AS7" i="1"/>
  <c r="AR7" i="1"/>
  <c r="AP7" i="1"/>
  <c r="AO7" i="1"/>
  <c r="AN7" i="1"/>
  <c r="AM7" i="1"/>
  <c r="AL7" i="1"/>
  <c r="AK7" i="1"/>
  <c r="AJ7" i="1"/>
  <c r="AI7" i="1"/>
  <c r="AH7" i="1"/>
  <c r="AZ6" i="1"/>
  <c r="AY6" i="1"/>
  <c r="AX6" i="1"/>
  <c r="AW6" i="1"/>
  <c r="AV6" i="1"/>
  <c r="AU6" i="1"/>
  <c r="AT6" i="1"/>
  <c r="AS6" i="1"/>
  <c r="AR6" i="1"/>
  <c r="AP6" i="1"/>
  <c r="AO6" i="1"/>
  <c r="AN6" i="1"/>
  <c r="AM6" i="1"/>
  <c r="AL6" i="1"/>
  <c r="AK6" i="1"/>
  <c r="AJ6" i="1"/>
  <c r="AI6" i="1"/>
  <c r="AH6" i="1"/>
  <c r="AF6" i="1"/>
  <c r="AE6" i="1"/>
  <c r="AD6" i="1"/>
  <c r="AC6" i="1"/>
  <c r="AB6" i="1"/>
  <c r="AA6" i="1"/>
  <c r="Z6" i="1"/>
  <c r="Y6" i="1"/>
  <c r="X6" i="1"/>
  <c r="W6" i="1"/>
  <c r="V6" i="1"/>
  <c r="U6" i="1"/>
  <c r="T6" i="1"/>
  <c r="S6" i="1"/>
  <c r="R6" i="1"/>
  <c r="Q6" i="1"/>
  <c r="P6" i="1"/>
  <c r="O6" i="1"/>
  <c r="N6" i="1"/>
  <c r="M6" i="1"/>
  <c r="L6" i="1"/>
  <c r="K6" i="1"/>
  <c r="J6" i="1"/>
  <c r="I6" i="1"/>
  <c r="H6" i="1"/>
  <c r="G6" i="1"/>
  <c r="F6" i="1"/>
  <c r="E6" i="1"/>
  <c r="D6" i="1"/>
  <c r="B6" i="1"/>
  <c r="A6" i="1"/>
  <c r="B5" i="1"/>
  <c r="B4" i="1"/>
  <c r="B3" i="1"/>
  <c r="B2" i="1"/>
  <c r="B1" i="1"/>
  <c r="D78" i="4" l="1"/>
  <c r="D77" i="4"/>
  <c r="D76" i="4"/>
  <c r="D75" i="4"/>
  <c r="B75" i="4"/>
  <c r="A75" i="4"/>
  <c r="D74" i="4"/>
  <c r="D73" i="4"/>
  <c r="B73" i="4"/>
  <c r="D72" i="4"/>
  <c r="D71" i="4"/>
  <c r="B71" i="4"/>
  <c r="D70" i="4"/>
  <c r="D69" i="4"/>
  <c r="B69" i="4"/>
  <c r="D68" i="4"/>
  <c r="D67" i="4"/>
  <c r="B67" i="4"/>
  <c r="D66" i="4"/>
  <c r="D65" i="4"/>
  <c r="D64" i="4"/>
  <c r="B64" i="4"/>
  <c r="D63" i="4"/>
  <c r="D62" i="4"/>
  <c r="B62" i="4"/>
  <c r="D61" i="4"/>
  <c r="D60" i="4"/>
  <c r="B60" i="4"/>
  <c r="D59" i="4"/>
  <c r="D58" i="4"/>
  <c r="B58" i="4"/>
  <c r="D57" i="4"/>
  <c r="D56" i="4"/>
  <c r="B56" i="4"/>
  <c r="D55" i="4"/>
  <c r="D54" i="4"/>
  <c r="D53" i="4"/>
  <c r="D52" i="4"/>
  <c r="D51" i="4"/>
  <c r="B51" i="4"/>
  <c r="D50" i="4"/>
  <c r="D49" i="4"/>
  <c r="B49" i="4"/>
  <c r="D48" i="4"/>
  <c r="D47" i="4"/>
  <c r="B47" i="4"/>
  <c r="A47" i="4"/>
  <c r="D46" i="4"/>
  <c r="D45" i="4"/>
  <c r="B45" i="4"/>
  <c r="D44" i="4"/>
  <c r="D43" i="4"/>
  <c r="B43" i="4"/>
  <c r="D42" i="4"/>
  <c r="D41" i="4"/>
  <c r="B41" i="4"/>
  <c r="D40" i="4"/>
  <c r="D39" i="4"/>
  <c r="B39" i="4"/>
  <c r="D38" i="4"/>
  <c r="D37" i="4"/>
  <c r="B37" i="4"/>
  <c r="D36" i="4"/>
  <c r="D35" i="4"/>
  <c r="B35" i="4"/>
  <c r="D34" i="4"/>
  <c r="D33" i="4"/>
  <c r="B33" i="4"/>
  <c r="D32" i="4"/>
  <c r="D31" i="4"/>
  <c r="B31" i="4"/>
  <c r="D30" i="4"/>
  <c r="D29" i="4"/>
  <c r="D28" i="4"/>
  <c r="B28" i="4"/>
  <c r="D27" i="4"/>
  <c r="D26" i="4"/>
  <c r="B26" i="4"/>
  <c r="A26" i="4"/>
  <c r="D25" i="4"/>
  <c r="D24" i="4"/>
  <c r="D23" i="4"/>
  <c r="B23" i="4"/>
  <c r="D22" i="4"/>
  <c r="D21" i="4"/>
  <c r="D20" i="4"/>
  <c r="B20" i="4"/>
  <c r="D19" i="4"/>
  <c r="D18" i="4"/>
  <c r="B18" i="4"/>
  <c r="D17" i="4"/>
  <c r="D16" i="4"/>
  <c r="D15" i="4"/>
  <c r="B15" i="4"/>
  <c r="D14" i="4"/>
  <c r="D13" i="4"/>
  <c r="D12" i="4"/>
  <c r="D11" i="4"/>
  <c r="D10" i="4"/>
  <c r="D9" i="4"/>
  <c r="B9" i="4"/>
  <c r="D8" i="4"/>
  <c r="D7" i="4"/>
  <c r="D6" i="4"/>
  <c r="B6" i="4"/>
  <c r="D5" i="4"/>
  <c r="D4" i="4"/>
  <c r="B4" i="4"/>
  <c r="A4" i="4"/>
  <c r="B3" i="4"/>
  <c r="X2" i="4"/>
  <c r="W2" i="4"/>
  <c r="V2" i="4"/>
  <c r="U2" i="4"/>
  <c r="T2" i="4"/>
  <c r="S2" i="4"/>
  <c r="R2" i="4"/>
  <c r="Q2" i="4"/>
  <c r="P2" i="4"/>
  <c r="O2" i="4"/>
  <c r="N2" i="4"/>
  <c r="M2" i="4"/>
  <c r="L2" i="4"/>
  <c r="K2" i="4"/>
  <c r="J2" i="4"/>
  <c r="I2" i="4"/>
  <c r="H2" i="4"/>
  <c r="G2" i="4"/>
  <c r="F2" i="4"/>
  <c r="E2" i="4"/>
  <c r="D2" i="4"/>
  <c r="B2" i="4"/>
  <c r="A287" i="2"/>
  <c r="A286" i="2"/>
  <c r="A285" i="2"/>
  <c r="A284" i="2"/>
  <c r="B283" i="2"/>
  <c r="A283" i="2"/>
  <c r="A282" i="2"/>
  <c r="A281" i="2"/>
  <c r="A280" i="2"/>
  <c r="A279" i="2"/>
  <c r="B278" i="2"/>
  <c r="A278" i="2"/>
  <c r="A277" i="2"/>
  <c r="A276" i="2"/>
  <c r="A275" i="2"/>
  <c r="A274" i="2"/>
  <c r="B273" i="2"/>
  <c r="A273" i="2"/>
  <c r="A272" i="2"/>
  <c r="A271" i="2"/>
  <c r="A270" i="2"/>
  <c r="B269" i="2"/>
  <c r="A269" i="2"/>
  <c r="B268" i="2"/>
  <c r="A268" i="2"/>
  <c r="A267" i="2"/>
  <c r="A266" i="2"/>
  <c r="A265" i="2"/>
  <c r="B264" i="2"/>
  <c r="A264" i="2"/>
  <c r="B263" i="2"/>
  <c r="A263" i="2"/>
  <c r="A262" i="2"/>
  <c r="A261" i="2"/>
  <c r="A260" i="2"/>
  <c r="B259" i="2"/>
  <c r="A259" i="2"/>
  <c r="B258" i="2"/>
  <c r="A258" i="2"/>
  <c r="A257" i="2"/>
  <c r="A256" i="2"/>
  <c r="A255" i="2"/>
  <c r="A254" i="2"/>
  <c r="B253" i="2"/>
  <c r="A253" i="2"/>
  <c r="A252" i="2"/>
  <c r="A251" i="2"/>
  <c r="A250" i="2"/>
  <c r="A249" i="2"/>
  <c r="B248" i="2"/>
  <c r="A248" i="2"/>
  <c r="A247" i="2"/>
  <c r="A246" i="2"/>
  <c r="A245" i="2"/>
  <c r="A244" i="2"/>
  <c r="B243" i="2"/>
  <c r="A243" i="2"/>
  <c r="A242" i="2"/>
  <c r="A241" i="2"/>
  <c r="A240" i="2"/>
  <c r="A239" i="2"/>
  <c r="B238" i="2"/>
  <c r="A238" i="2"/>
  <c r="A237" i="2"/>
  <c r="A236" i="2"/>
  <c r="A235" i="2"/>
  <c r="A234" i="2"/>
  <c r="B233" i="2"/>
  <c r="A233" i="2"/>
  <c r="A232" i="2"/>
  <c r="A231" i="2"/>
  <c r="A230" i="2"/>
  <c r="A229" i="2"/>
  <c r="B228" i="2"/>
  <c r="A228" i="2"/>
  <c r="A227" i="2"/>
  <c r="A226" i="2"/>
  <c r="A225" i="2"/>
  <c r="A224" i="2"/>
  <c r="B223" i="2"/>
  <c r="A223" i="2"/>
  <c r="A222" i="2"/>
  <c r="A221" i="2"/>
  <c r="A220" i="2"/>
  <c r="A219" i="2"/>
  <c r="B218" i="2"/>
  <c r="A218" i="2"/>
  <c r="A217" i="2"/>
  <c r="A216" i="2"/>
  <c r="A215" i="2"/>
  <c r="A214" i="2"/>
  <c r="B213" i="2"/>
  <c r="A213" i="2"/>
  <c r="A212" i="2"/>
  <c r="A211" i="2"/>
  <c r="A210" i="2"/>
  <c r="A209" i="2"/>
  <c r="B208" i="2"/>
  <c r="A208" i="2"/>
  <c r="A207" i="2"/>
  <c r="A206" i="2"/>
  <c r="A205" i="2"/>
  <c r="A204" i="2"/>
  <c r="B203" i="2"/>
  <c r="A203" i="2"/>
  <c r="A202" i="2"/>
  <c r="A201" i="2"/>
  <c r="A200" i="2"/>
  <c r="B199" i="2"/>
  <c r="A199" i="2"/>
  <c r="B198" i="2"/>
  <c r="A198" i="2"/>
  <c r="A197" i="2"/>
  <c r="A196" i="2"/>
  <c r="A195" i="2"/>
  <c r="B194" i="2"/>
  <c r="A194" i="2"/>
  <c r="B193" i="2"/>
  <c r="A193" i="2"/>
  <c r="A192" i="2"/>
  <c r="A191" i="2"/>
  <c r="A190" i="2"/>
  <c r="B189" i="2"/>
  <c r="A189" i="2"/>
  <c r="B188" i="2"/>
  <c r="A188" i="2"/>
  <c r="A187" i="2"/>
  <c r="A186" i="2"/>
  <c r="A185" i="2"/>
  <c r="A184" i="2"/>
  <c r="B183" i="2"/>
  <c r="A183" i="2"/>
  <c r="A182" i="2"/>
  <c r="A181" i="2"/>
  <c r="A180" i="2"/>
  <c r="A179" i="2"/>
  <c r="B178" i="2"/>
  <c r="A178" i="2"/>
  <c r="A177" i="2"/>
  <c r="A176" i="2"/>
  <c r="A175" i="2"/>
  <c r="A174" i="2"/>
  <c r="B173" i="2"/>
  <c r="A173" i="2"/>
  <c r="A172" i="2"/>
  <c r="A171" i="2"/>
  <c r="A170" i="2"/>
  <c r="A169" i="2"/>
  <c r="B168" i="2"/>
  <c r="A168" i="2"/>
  <c r="A167" i="2"/>
  <c r="A166" i="2"/>
  <c r="A165" i="2"/>
  <c r="A164" i="2"/>
  <c r="B163" i="2"/>
  <c r="A163" i="2"/>
  <c r="A162" i="2"/>
  <c r="A161" i="2"/>
  <c r="A160" i="2"/>
  <c r="A159" i="2"/>
  <c r="B158" i="2"/>
  <c r="A158" i="2"/>
  <c r="A157" i="2"/>
  <c r="A156" i="2"/>
  <c r="A155" i="2"/>
  <c r="A154" i="2"/>
  <c r="B153" i="2"/>
  <c r="A153" i="2"/>
  <c r="A152" i="2"/>
  <c r="A151" i="2"/>
  <c r="A150" i="2"/>
  <c r="A149" i="2"/>
  <c r="B148" i="2"/>
  <c r="A148" i="2"/>
  <c r="A147" i="2"/>
  <c r="A146" i="2"/>
  <c r="A145" i="2"/>
  <c r="A144" i="2"/>
  <c r="B143" i="2"/>
  <c r="A143" i="2"/>
  <c r="A142" i="2"/>
  <c r="A141" i="2"/>
  <c r="A140" i="2"/>
  <c r="A139" i="2"/>
  <c r="B138" i="2"/>
  <c r="A138" i="2"/>
  <c r="A137" i="2"/>
  <c r="A136" i="2"/>
  <c r="A135" i="2"/>
  <c r="A134" i="2"/>
  <c r="B133" i="2"/>
  <c r="A133" i="2"/>
  <c r="A132" i="2"/>
  <c r="A131" i="2"/>
  <c r="A130" i="2"/>
  <c r="B129" i="2"/>
  <c r="A129" i="2"/>
  <c r="B128" i="2"/>
  <c r="A128" i="2"/>
  <c r="A127" i="2"/>
  <c r="A126" i="2"/>
  <c r="A125" i="2"/>
  <c r="B124" i="2"/>
  <c r="A124" i="2"/>
  <c r="B123" i="2"/>
  <c r="A123" i="2"/>
  <c r="A122" i="2"/>
  <c r="A121" i="2"/>
  <c r="A120" i="2"/>
  <c r="B119" i="2"/>
  <c r="A119" i="2"/>
  <c r="B118" i="2"/>
  <c r="A118" i="2"/>
  <c r="A117" i="2"/>
  <c r="A116" i="2"/>
  <c r="A115" i="2"/>
  <c r="A114" i="2"/>
  <c r="B113" i="2"/>
  <c r="A113" i="2"/>
  <c r="A112" i="2"/>
  <c r="A111" i="2"/>
  <c r="A110" i="2"/>
  <c r="A109" i="2"/>
  <c r="B108" i="2"/>
  <c r="A108" i="2"/>
  <c r="A107" i="2"/>
  <c r="A106" i="2"/>
  <c r="A105" i="2"/>
  <c r="A104" i="2"/>
  <c r="B103" i="2"/>
  <c r="A103" i="2"/>
  <c r="A102" i="2"/>
  <c r="A101" i="2"/>
  <c r="A100" i="2"/>
  <c r="A99" i="2"/>
  <c r="B98" i="2"/>
  <c r="A98" i="2"/>
  <c r="A97" i="2"/>
  <c r="A96" i="2"/>
  <c r="A95" i="2"/>
  <c r="A94" i="2"/>
  <c r="B93" i="2"/>
  <c r="A93" i="2"/>
  <c r="A92" i="2"/>
  <c r="A91" i="2"/>
  <c r="A90" i="2"/>
  <c r="A89" i="2"/>
  <c r="B88" i="2"/>
  <c r="A88" i="2"/>
  <c r="A87" i="2"/>
  <c r="A86" i="2"/>
  <c r="A85" i="2"/>
  <c r="A84" i="2"/>
  <c r="B83" i="2"/>
  <c r="A83" i="2"/>
  <c r="A82" i="2"/>
  <c r="A81" i="2"/>
  <c r="A80" i="2"/>
  <c r="A79" i="2"/>
  <c r="B78" i="2"/>
  <c r="A78" i="2"/>
  <c r="AZ77" i="2"/>
  <c r="AY77" i="2"/>
  <c r="AX77" i="2"/>
  <c r="AW77" i="2"/>
  <c r="AV77" i="2"/>
  <c r="AU77" i="2"/>
  <c r="AT77" i="2"/>
  <c r="AS77" i="2"/>
  <c r="AR77" i="2"/>
  <c r="A77" i="2"/>
  <c r="AZ76" i="2"/>
  <c r="AY76" i="2"/>
  <c r="AX76" i="2"/>
  <c r="AW76" i="2"/>
  <c r="AV76" i="2"/>
  <c r="AU76" i="2"/>
  <c r="AT76" i="2"/>
  <c r="AS76" i="2"/>
  <c r="AR76" i="2"/>
  <c r="A76" i="2"/>
  <c r="AZ75" i="2"/>
  <c r="AY75" i="2"/>
  <c r="AX75" i="2"/>
  <c r="AW75" i="2"/>
  <c r="AV75" i="2"/>
  <c r="AU75" i="2"/>
  <c r="AT75" i="2"/>
  <c r="AS75" i="2"/>
  <c r="AR75" i="2"/>
  <c r="A75" i="2"/>
  <c r="AZ74" i="2"/>
  <c r="AY74" i="2"/>
  <c r="AX74" i="2"/>
  <c r="AW74" i="2"/>
  <c r="AV74" i="2"/>
  <c r="AU74" i="2"/>
  <c r="AT74" i="2"/>
  <c r="AS74" i="2"/>
  <c r="AR74" i="2"/>
  <c r="A74" i="2"/>
  <c r="AZ73" i="2"/>
  <c r="AY73" i="2"/>
  <c r="AX73" i="2"/>
  <c r="AW73" i="2"/>
  <c r="AV73" i="2"/>
  <c r="AU73" i="2"/>
  <c r="AT73" i="2"/>
  <c r="AS73" i="2"/>
  <c r="AR73" i="2"/>
  <c r="B73" i="2"/>
  <c r="A73" i="2"/>
  <c r="AZ72" i="2"/>
  <c r="AY72" i="2"/>
  <c r="AX72" i="2"/>
  <c r="AW72" i="2"/>
  <c r="AV72" i="2"/>
  <c r="AU72" i="2"/>
  <c r="AT72" i="2"/>
  <c r="AS72" i="2"/>
  <c r="AR72" i="2"/>
  <c r="A72" i="2"/>
  <c r="AZ71" i="2"/>
  <c r="AY71" i="2"/>
  <c r="AX71" i="2"/>
  <c r="AW71" i="2"/>
  <c r="AV71" i="2"/>
  <c r="AU71" i="2"/>
  <c r="AT71" i="2"/>
  <c r="AS71" i="2"/>
  <c r="AR71" i="2"/>
  <c r="A71" i="2"/>
  <c r="AZ70" i="2"/>
  <c r="AY70" i="2"/>
  <c r="AX70" i="2"/>
  <c r="AW70" i="2"/>
  <c r="AV70" i="2"/>
  <c r="AU70" i="2"/>
  <c r="AT70" i="2"/>
  <c r="AS70" i="2"/>
  <c r="AR70" i="2"/>
  <c r="A70" i="2"/>
  <c r="AZ69" i="2"/>
  <c r="AY69" i="2"/>
  <c r="AX69" i="2"/>
  <c r="AW69" i="2"/>
  <c r="AV69" i="2"/>
  <c r="AU69" i="2"/>
  <c r="AT69" i="2"/>
  <c r="AS69" i="2"/>
  <c r="AR69" i="2"/>
  <c r="A69" i="2"/>
  <c r="AZ68" i="2"/>
  <c r="AY68" i="2"/>
  <c r="AX68" i="2"/>
  <c r="AW68" i="2"/>
  <c r="AV68" i="2"/>
  <c r="AU68" i="2"/>
  <c r="AT68" i="2"/>
  <c r="AS68" i="2"/>
  <c r="AR68" i="2"/>
  <c r="B68" i="2"/>
  <c r="A68" i="2"/>
  <c r="AZ67" i="2"/>
  <c r="AY67" i="2"/>
  <c r="AX67" i="2"/>
  <c r="AW67" i="2"/>
  <c r="AV67" i="2"/>
  <c r="AU67" i="2"/>
  <c r="AT67" i="2"/>
  <c r="AS67" i="2"/>
  <c r="AR67" i="2"/>
  <c r="A67" i="2"/>
  <c r="AZ66" i="2"/>
  <c r="AY66" i="2"/>
  <c r="AX66" i="2"/>
  <c r="AW66" i="2"/>
  <c r="AV66" i="2"/>
  <c r="AU66" i="2"/>
  <c r="AT66" i="2"/>
  <c r="AS66" i="2"/>
  <c r="AR66" i="2"/>
  <c r="A66" i="2"/>
  <c r="AZ65" i="2"/>
  <c r="AY65" i="2"/>
  <c r="AX65" i="2"/>
  <c r="AW65" i="2"/>
  <c r="AV65" i="2"/>
  <c r="AU65" i="2"/>
  <c r="AT65" i="2"/>
  <c r="AS65" i="2"/>
  <c r="AR65" i="2"/>
  <c r="A65" i="2"/>
  <c r="AZ64" i="2"/>
  <c r="AY64" i="2"/>
  <c r="AX64" i="2"/>
  <c r="AW64" i="2"/>
  <c r="AV64" i="2"/>
  <c r="AU64" i="2"/>
  <c r="AT64" i="2"/>
  <c r="AS64" i="2"/>
  <c r="AR64" i="2"/>
  <c r="A64" i="2"/>
  <c r="AZ63" i="2"/>
  <c r="AY63" i="2"/>
  <c r="AX63" i="2"/>
  <c r="AW63" i="2"/>
  <c r="AV63" i="2"/>
  <c r="AU63" i="2"/>
  <c r="AT63" i="2"/>
  <c r="AS63" i="2"/>
  <c r="AR63" i="2"/>
  <c r="B63" i="2"/>
  <c r="A63" i="2"/>
  <c r="AZ62" i="2"/>
  <c r="AY62" i="2"/>
  <c r="AX62" i="2"/>
  <c r="AW62" i="2"/>
  <c r="AV62" i="2"/>
  <c r="AU62" i="2"/>
  <c r="AT62" i="2"/>
  <c r="AS62" i="2"/>
  <c r="AR62" i="2"/>
  <c r="A62" i="2"/>
  <c r="AZ61" i="2"/>
  <c r="AY61" i="2"/>
  <c r="AX61" i="2"/>
  <c r="AW61" i="2"/>
  <c r="AV61" i="2"/>
  <c r="AU61" i="2"/>
  <c r="AT61" i="2"/>
  <c r="AS61" i="2"/>
  <c r="AR61" i="2"/>
  <c r="A61" i="2"/>
  <c r="AZ60" i="2"/>
  <c r="AY60" i="2"/>
  <c r="AX60" i="2"/>
  <c r="AW60" i="2"/>
  <c r="AV60" i="2"/>
  <c r="AU60" i="2"/>
  <c r="AT60" i="2"/>
  <c r="AS60" i="2"/>
  <c r="AR60" i="2"/>
  <c r="A60" i="2"/>
  <c r="AZ59" i="2"/>
  <c r="AY59" i="2"/>
  <c r="AX59" i="2"/>
  <c r="AW59" i="2"/>
  <c r="AV59" i="2"/>
  <c r="AU59" i="2"/>
  <c r="AT59" i="2"/>
  <c r="AS59" i="2"/>
  <c r="AR59" i="2"/>
  <c r="B59" i="2"/>
  <c r="A59" i="2"/>
  <c r="AZ58" i="2"/>
  <c r="AY58" i="2"/>
  <c r="AX58" i="2"/>
  <c r="AW58" i="2"/>
  <c r="AV58" i="2"/>
  <c r="AU58" i="2"/>
  <c r="AT58" i="2"/>
  <c r="AS58" i="2"/>
  <c r="AR58" i="2"/>
  <c r="B58" i="2"/>
  <c r="A58" i="2"/>
  <c r="AZ57" i="2"/>
  <c r="AY57" i="2"/>
  <c r="AX57" i="2"/>
  <c r="AW57" i="2"/>
  <c r="AV57" i="2"/>
  <c r="AU57" i="2"/>
  <c r="AT57" i="2"/>
  <c r="AS57" i="2"/>
  <c r="AR57" i="2"/>
  <c r="A57" i="2"/>
  <c r="AZ56" i="2"/>
  <c r="AY56" i="2"/>
  <c r="AX56" i="2"/>
  <c r="AW56" i="2"/>
  <c r="AV56" i="2"/>
  <c r="AU56" i="2"/>
  <c r="AT56" i="2"/>
  <c r="AS56" i="2"/>
  <c r="AR56" i="2"/>
  <c r="A56" i="2"/>
  <c r="AZ55" i="2"/>
  <c r="AY55" i="2"/>
  <c r="AX55" i="2"/>
  <c r="AW55" i="2"/>
  <c r="AV55" i="2"/>
  <c r="AU55" i="2"/>
  <c r="AT55" i="2"/>
  <c r="AS55" i="2"/>
  <c r="AR55" i="2"/>
  <c r="A55" i="2"/>
  <c r="AZ54" i="2"/>
  <c r="AY54" i="2"/>
  <c r="AX54" i="2"/>
  <c r="AW54" i="2"/>
  <c r="AV54" i="2"/>
  <c r="AU54" i="2"/>
  <c r="AT54" i="2"/>
  <c r="AS54" i="2"/>
  <c r="AR54" i="2"/>
  <c r="B54" i="2"/>
  <c r="A54" i="2"/>
  <c r="AZ53" i="2"/>
  <c r="AY53" i="2"/>
  <c r="AX53" i="2"/>
  <c r="AW53" i="2"/>
  <c r="AV53" i="2"/>
  <c r="AU53" i="2"/>
  <c r="AT53" i="2"/>
  <c r="AS53" i="2"/>
  <c r="AR53" i="2"/>
  <c r="B53" i="2"/>
  <c r="A53" i="2"/>
  <c r="AZ52" i="2"/>
  <c r="AY52" i="2"/>
  <c r="AX52" i="2"/>
  <c r="AW52" i="2"/>
  <c r="AV52" i="2"/>
  <c r="AU52" i="2"/>
  <c r="AT52" i="2"/>
  <c r="AS52" i="2"/>
  <c r="AR52" i="2"/>
  <c r="A52" i="2"/>
  <c r="AZ51" i="2"/>
  <c r="AY51" i="2"/>
  <c r="AX51" i="2"/>
  <c r="AW51" i="2"/>
  <c r="AV51" i="2"/>
  <c r="AU51" i="2"/>
  <c r="AT51" i="2"/>
  <c r="AS51" i="2"/>
  <c r="AR51" i="2"/>
  <c r="A51" i="2"/>
  <c r="AZ50" i="2"/>
  <c r="AY50" i="2"/>
  <c r="AX50" i="2"/>
  <c r="AW50" i="2"/>
  <c r="AV50" i="2"/>
  <c r="AU50" i="2"/>
  <c r="AT50" i="2"/>
  <c r="AS50" i="2"/>
  <c r="AR50" i="2"/>
  <c r="A50" i="2"/>
  <c r="AZ49" i="2"/>
  <c r="AY49" i="2"/>
  <c r="AX49" i="2"/>
  <c r="AW49" i="2"/>
  <c r="AV49" i="2"/>
  <c r="AU49" i="2"/>
  <c r="AT49" i="2"/>
  <c r="AS49" i="2"/>
  <c r="AR49" i="2"/>
  <c r="B49" i="2"/>
  <c r="A49" i="2"/>
  <c r="AZ48" i="2"/>
  <c r="AY48" i="2"/>
  <c r="AX48" i="2"/>
  <c r="AW48" i="2"/>
  <c r="AV48" i="2"/>
  <c r="AU48" i="2"/>
  <c r="AT48" i="2"/>
  <c r="AS48" i="2"/>
  <c r="AR48" i="2"/>
  <c r="B48" i="2"/>
  <c r="A48" i="2"/>
  <c r="AZ47" i="2"/>
  <c r="AY47" i="2"/>
  <c r="AX47" i="2"/>
  <c r="AW47" i="2"/>
  <c r="AV47" i="2"/>
  <c r="AU47" i="2"/>
  <c r="AT47" i="2"/>
  <c r="AS47" i="2"/>
  <c r="AR47" i="2"/>
  <c r="A47" i="2"/>
  <c r="AZ46" i="2"/>
  <c r="AY46" i="2"/>
  <c r="AX46" i="2"/>
  <c r="AW46" i="2"/>
  <c r="AV46" i="2"/>
  <c r="AU46" i="2"/>
  <c r="AT46" i="2"/>
  <c r="AS46" i="2"/>
  <c r="AR46" i="2"/>
  <c r="A46" i="2"/>
  <c r="AZ45" i="2"/>
  <c r="AY45" i="2"/>
  <c r="AX45" i="2"/>
  <c r="AW45" i="2"/>
  <c r="AV45" i="2"/>
  <c r="AU45" i="2"/>
  <c r="AT45" i="2"/>
  <c r="AS45" i="2"/>
  <c r="AR45" i="2"/>
  <c r="A45" i="2"/>
  <c r="AZ44" i="2"/>
  <c r="AY44" i="2"/>
  <c r="AX44" i="2"/>
  <c r="AW44" i="2"/>
  <c r="AV44" i="2"/>
  <c r="AU44" i="2"/>
  <c r="AT44" i="2"/>
  <c r="AS44" i="2"/>
  <c r="AR44" i="2"/>
  <c r="A44" i="2"/>
  <c r="AZ43" i="2"/>
  <c r="AY43" i="2"/>
  <c r="AX43" i="2"/>
  <c r="AW43" i="2"/>
  <c r="AV43" i="2"/>
  <c r="AU43" i="2"/>
  <c r="AT43" i="2"/>
  <c r="AS43" i="2"/>
  <c r="AR43" i="2"/>
  <c r="B43" i="2"/>
  <c r="A43" i="2"/>
  <c r="AZ42" i="2"/>
  <c r="AY42" i="2"/>
  <c r="AX42" i="2"/>
  <c r="AW42" i="2"/>
  <c r="AV42" i="2"/>
  <c r="AU42" i="2"/>
  <c r="AT42" i="2"/>
  <c r="AS42" i="2"/>
  <c r="AR42" i="2"/>
  <c r="A42" i="2"/>
  <c r="AZ41" i="2"/>
  <c r="AY41" i="2"/>
  <c r="AX41" i="2"/>
  <c r="AW41" i="2"/>
  <c r="AV41" i="2"/>
  <c r="AU41" i="2"/>
  <c r="AT41" i="2"/>
  <c r="AS41" i="2"/>
  <c r="AR41" i="2"/>
  <c r="A41" i="2"/>
  <c r="AZ40" i="2"/>
  <c r="AY40" i="2"/>
  <c r="AX40" i="2"/>
  <c r="AW40" i="2"/>
  <c r="AV40" i="2"/>
  <c r="AU40" i="2"/>
  <c r="AT40" i="2"/>
  <c r="AS40" i="2"/>
  <c r="AR40" i="2"/>
  <c r="A40" i="2"/>
  <c r="AZ39" i="2"/>
  <c r="AY39" i="2"/>
  <c r="AX39" i="2"/>
  <c r="AW39" i="2"/>
  <c r="AV39" i="2"/>
  <c r="AU39" i="2"/>
  <c r="AT39" i="2"/>
  <c r="AS39" i="2"/>
  <c r="AR39" i="2"/>
  <c r="A39" i="2"/>
  <c r="AZ38" i="2"/>
  <c r="AY38" i="2"/>
  <c r="AX38" i="2"/>
  <c r="AW38" i="2"/>
  <c r="AV38" i="2"/>
  <c r="AU38" i="2"/>
  <c r="AT38" i="2"/>
  <c r="AS38" i="2"/>
  <c r="AR38" i="2"/>
  <c r="B38" i="2"/>
  <c r="A38" i="2"/>
  <c r="AZ37" i="2"/>
  <c r="AY37" i="2"/>
  <c r="AX37" i="2"/>
  <c r="AW37" i="2"/>
  <c r="AV37" i="2"/>
  <c r="AU37" i="2"/>
  <c r="AT37" i="2"/>
  <c r="AS37" i="2"/>
  <c r="AR37" i="2"/>
  <c r="A37" i="2"/>
  <c r="AZ36" i="2"/>
  <c r="AY36" i="2"/>
  <c r="AX36" i="2"/>
  <c r="AW36" i="2"/>
  <c r="AV36" i="2"/>
  <c r="AU36" i="2"/>
  <c r="AT36" i="2"/>
  <c r="AS36" i="2"/>
  <c r="AR36" i="2"/>
  <c r="A36" i="2"/>
  <c r="AZ35" i="2"/>
  <c r="AY35" i="2"/>
  <c r="AX35" i="2"/>
  <c r="AW35" i="2"/>
  <c r="AV35" i="2"/>
  <c r="AU35" i="2"/>
  <c r="AT35" i="2"/>
  <c r="AS35" i="2"/>
  <c r="AR35" i="2"/>
  <c r="A35" i="2"/>
  <c r="AZ34" i="2"/>
  <c r="AY34" i="2"/>
  <c r="AX34" i="2"/>
  <c r="AW34" i="2"/>
  <c r="AV34" i="2"/>
  <c r="AU34" i="2"/>
  <c r="AT34" i="2"/>
  <c r="AS34" i="2"/>
  <c r="AR34" i="2"/>
  <c r="A34" i="2"/>
  <c r="AZ33" i="2"/>
  <c r="AY33" i="2"/>
  <c r="AX33" i="2"/>
  <c r="AW33" i="2"/>
  <c r="AV33" i="2"/>
  <c r="AU33" i="2"/>
  <c r="AT33" i="2"/>
  <c r="AS33" i="2"/>
  <c r="AR33" i="2"/>
  <c r="B33" i="2"/>
  <c r="A33" i="2"/>
  <c r="AZ32" i="2"/>
  <c r="AY32" i="2"/>
  <c r="AX32" i="2"/>
  <c r="AW32" i="2"/>
  <c r="AV32" i="2"/>
  <c r="AU32" i="2"/>
  <c r="AT32" i="2"/>
  <c r="AS32" i="2"/>
  <c r="AR32" i="2"/>
  <c r="A32" i="2"/>
  <c r="AZ31" i="2"/>
  <c r="AY31" i="2"/>
  <c r="AX31" i="2"/>
  <c r="AW31" i="2"/>
  <c r="AV31" i="2"/>
  <c r="AU31" i="2"/>
  <c r="AT31" i="2"/>
  <c r="AS31" i="2"/>
  <c r="AR31" i="2"/>
  <c r="A31" i="2"/>
  <c r="AZ30" i="2"/>
  <c r="AY30" i="2"/>
  <c r="AX30" i="2"/>
  <c r="AW30" i="2"/>
  <c r="AV30" i="2"/>
  <c r="AU30" i="2"/>
  <c r="AT30" i="2"/>
  <c r="AS30" i="2"/>
  <c r="AR30" i="2"/>
  <c r="A30" i="2"/>
  <c r="AZ29" i="2"/>
  <c r="AY29" i="2"/>
  <c r="AX29" i="2"/>
  <c r="AW29" i="2"/>
  <c r="AV29" i="2"/>
  <c r="AU29" i="2"/>
  <c r="AT29" i="2"/>
  <c r="AS29" i="2"/>
  <c r="AR29" i="2"/>
  <c r="A29" i="2"/>
  <c r="AZ28" i="2"/>
  <c r="AY28" i="2"/>
  <c r="AX28" i="2"/>
  <c r="AW28" i="2"/>
  <c r="AV28" i="2"/>
  <c r="AU28" i="2"/>
  <c r="AT28" i="2"/>
  <c r="AS28" i="2"/>
  <c r="AR28" i="2"/>
  <c r="B28" i="2"/>
  <c r="A28" i="2"/>
  <c r="AZ27" i="2"/>
  <c r="AY27" i="2"/>
  <c r="AX27" i="2"/>
  <c r="AW27" i="2"/>
  <c r="AV27" i="2"/>
  <c r="AU27" i="2"/>
  <c r="AT27" i="2"/>
  <c r="AS27" i="2"/>
  <c r="AR27" i="2"/>
  <c r="A27" i="2"/>
  <c r="AZ26" i="2"/>
  <c r="AY26" i="2"/>
  <c r="AX26" i="2"/>
  <c r="AW26" i="2"/>
  <c r="AV26" i="2"/>
  <c r="AU26" i="2"/>
  <c r="AT26" i="2"/>
  <c r="AS26" i="2"/>
  <c r="AR26" i="2"/>
  <c r="A26" i="2"/>
  <c r="AZ25" i="2"/>
  <c r="AY25" i="2"/>
  <c r="AX25" i="2"/>
  <c r="AW25" i="2"/>
  <c r="AV25" i="2"/>
  <c r="AU25" i="2"/>
  <c r="AT25" i="2"/>
  <c r="AS25" i="2"/>
  <c r="AR25" i="2"/>
  <c r="A25" i="2"/>
  <c r="AZ24" i="2"/>
  <c r="AY24" i="2"/>
  <c r="AX24" i="2"/>
  <c r="AW24" i="2"/>
  <c r="AV24" i="2"/>
  <c r="AU24" i="2"/>
  <c r="AT24" i="2"/>
  <c r="AS24" i="2"/>
  <c r="AR24" i="2"/>
  <c r="A24" i="2"/>
  <c r="AZ23" i="2"/>
  <c r="AY23" i="2"/>
  <c r="AX23" i="2"/>
  <c r="AW23" i="2"/>
  <c r="AV23" i="2"/>
  <c r="AU23" i="2"/>
  <c r="AT23" i="2"/>
  <c r="AS23" i="2"/>
  <c r="AR23" i="2"/>
  <c r="B23" i="2"/>
  <c r="A23" i="2"/>
  <c r="AZ22" i="2"/>
  <c r="AY22" i="2"/>
  <c r="AX22" i="2"/>
  <c r="AW22" i="2"/>
  <c r="AV22" i="2"/>
  <c r="AU22" i="2"/>
  <c r="AT22" i="2"/>
  <c r="AS22" i="2"/>
  <c r="AR22" i="2"/>
  <c r="A22" i="2"/>
  <c r="AZ21" i="2"/>
  <c r="AY21" i="2"/>
  <c r="AX21" i="2"/>
  <c r="AW21" i="2"/>
  <c r="AV21" i="2"/>
  <c r="AU21" i="2"/>
  <c r="AT21" i="2"/>
  <c r="AS21" i="2"/>
  <c r="AR21" i="2"/>
  <c r="A21" i="2"/>
  <c r="AZ20" i="2"/>
  <c r="AY20" i="2"/>
  <c r="AX20" i="2"/>
  <c r="AW20" i="2"/>
  <c r="AV20" i="2"/>
  <c r="AU20" i="2"/>
  <c r="AT20" i="2"/>
  <c r="AS20" i="2"/>
  <c r="AR20" i="2"/>
  <c r="A20" i="2"/>
  <c r="AZ19" i="2"/>
  <c r="AY19" i="2"/>
  <c r="AX19" i="2"/>
  <c r="AW19" i="2"/>
  <c r="AV19" i="2"/>
  <c r="AU19" i="2"/>
  <c r="AT19" i="2"/>
  <c r="AS19" i="2"/>
  <c r="AR19" i="2"/>
  <c r="A19" i="2"/>
  <c r="AZ18" i="2"/>
  <c r="AY18" i="2"/>
  <c r="AX18" i="2"/>
  <c r="AW18" i="2"/>
  <c r="AV18" i="2"/>
  <c r="AU18" i="2"/>
  <c r="AT18" i="2"/>
  <c r="AS18" i="2"/>
  <c r="AR18" i="2"/>
  <c r="B18" i="2"/>
  <c r="A18" i="2"/>
  <c r="AZ17" i="2"/>
  <c r="AY17" i="2"/>
  <c r="AX17" i="2"/>
  <c r="AW17" i="2"/>
  <c r="AV17" i="2"/>
  <c r="AU17" i="2"/>
  <c r="AT17" i="2"/>
  <c r="AS17" i="2"/>
  <c r="AR17" i="2"/>
  <c r="A17" i="2"/>
  <c r="AZ16" i="2"/>
  <c r="AY16" i="2"/>
  <c r="AX16" i="2"/>
  <c r="AW16" i="2"/>
  <c r="AV16" i="2"/>
  <c r="AU16" i="2"/>
  <c r="AT16" i="2"/>
  <c r="AS16" i="2"/>
  <c r="AR16" i="2"/>
  <c r="A16" i="2"/>
  <c r="AZ15" i="2"/>
  <c r="AY15" i="2"/>
  <c r="AX15" i="2"/>
  <c r="AW15" i="2"/>
  <c r="AV15" i="2"/>
  <c r="AU15" i="2"/>
  <c r="AT15" i="2"/>
  <c r="AS15" i="2"/>
  <c r="AR15" i="2"/>
  <c r="A15" i="2"/>
  <c r="AZ14" i="2"/>
  <c r="AY14" i="2"/>
  <c r="AX14" i="2"/>
  <c r="AW14" i="2"/>
  <c r="AV14" i="2"/>
  <c r="AU14" i="2"/>
  <c r="AT14" i="2"/>
  <c r="AS14" i="2"/>
  <c r="AR14" i="2"/>
  <c r="A14" i="2"/>
  <c r="AZ13" i="2"/>
  <c r="AY13" i="2"/>
  <c r="AX13" i="2"/>
  <c r="AW13" i="2"/>
  <c r="AV13" i="2"/>
  <c r="AU13" i="2"/>
  <c r="AT13" i="2"/>
  <c r="AS13" i="2"/>
  <c r="AR13" i="2"/>
  <c r="B13" i="2"/>
  <c r="A13" i="2"/>
  <c r="AZ12" i="2"/>
  <c r="AY12" i="2"/>
  <c r="AX12" i="2"/>
  <c r="AW12" i="2"/>
  <c r="AV12" i="2"/>
  <c r="AU12" i="2"/>
  <c r="AT12" i="2"/>
  <c r="AS12" i="2"/>
  <c r="AR12" i="2"/>
  <c r="A12" i="2"/>
  <c r="AZ11" i="2"/>
  <c r="AY11" i="2"/>
  <c r="AX11" i="2"/>
  <c r="AW11" i="2"/>
  <c r="AV11" i="2"/>
  <c r="AU11" i="2"/>
  <c r="AT11" i="2"/>
  <c r="AS11" i="2"/>
  <c r="AR11" i="2"/>
  <c r="A11" i="2"/>
  <c r="AZ10" i="2"/>
  <c r="AY10" i="2"/>
  <c r="AX10" i="2"/>
  <c r="AW10" i="2"/>
  <c r="AV10" i="2"/>
  <c r="AU10" i="2"/>
  <c r="AT10" i="2"/>
  <c r="AS10" i="2"/>
  <c r="AR10" i="2"/>
  <c r="A10" i="2"/>
  <c r="AZ9" i="2"/>
  <c r="AY9" i="2"/>
  <c r="AX9" i="2"/>
  <c r="AW9" i="2"/>
  <c r="AV9" i="2"/>
  <c r="AU9" i="2"/>
  <c r="AT9" i="2"/>
  <c r="AS9" i="2"/>
  <c r="AR9" i="2"/>
  <c r="A9" i="2"/>
  <c r="AZ8" i="2"/>
  <c r="AY8" i="2"/>
  <c r="AX8" i="2"/>
  <c r="AW8" i="2"/>
  <c r="AV8" i="2"/>
  <c r="AU8" i="2"/>
  <c r="AT8" i="2"/>
  <c r="AS8" i="2"/>
  <c r="AR8" i="2"/>
  <c r="C8" i="2"/>
  <c r="B8" i="2"/>
  <c r="A8" i="2"/>
  <c r="AZ7" i="2"/>
  <c r="AY7" i="2"/>
  <c r="AX7" i="2"/>
  <c r="AW7" i="2"/>
  <c r="AV7" i="2"/>
  <c r="AU7" i="2"/>
  <c r="AT7" i="2"/>
  <c r="AS7" i="2"/>
  <c r="AR7" i="2"/>
  <c r="AP7" i="2"/>
  <c r="AO7" i="2"/>
  <c r="AN7" i="2"/>
  <c r="AM7" i="2"/>
  <c r="AL7" i="2"/>
  <c r="AK7" i="2"/>
  <c r="AJ7" i="2"/>
  <c r="AI7" i="2"/>
  <c r="AH7" i="2"/>
  <c r="B7" i="2"/>
  <c r="AZ6" i="2"/>
  <c r="AY6" i="2"/>
  <c r="AX6" i="2"/>
  <c r="AW6" i="2"/>
  <c r="AV6" i="2"/>
  <c r="AU6" i="2"/>
  <c r="AT6" i="2"/>
  <c r="AS6" i="2"/>
  <c r="AR6" i="2"/>
  <c r="AP6" i="2"/>
  <c r="AO6" i="2"/>
  <c r="AN6" i="2"/>
  <c r="AM6" i="2"/>
  <c r="AL6" i="2"/>
  <c r="AK6" i="2"/>
  <c r="AJ6" i="2"/>
  <c r="AI6" i="2"/>
  <c r="AH6" i="2"/>
  <c r="AF6" i="2"/>
  <c r="AE6" i="2"/>
  <c r="AD6" i="2"/>
  <c r="AC6" i="2"/>
  <c r="AB6" i="2"/>
  <c r="AA6" i="2"/>
  <c r="Z6" i="2"/>
  <c r="Y6" i="2"/>
  <c r="X6" i="2"/>
  <c r="W6" i="2"/>
  <c r="V6" i="2"/>
  <c r="U6" i="2"/>
  <c r="T6" i="2"/>
  <c r="S6" i="2"/>
  <c r="R6" i="2"/>
  <c r="Q6" i="2"/>
  <c r="P6" i="2"/>
  <c r="O6" i="2"/>
  <c r="N6" i="2"/>
  <c r="M6" i="2"/>
  <c r="L6" i="2"/>
  <c r="K6" i="2"/>
  <c r="J6" i="2"/>
  <c r="I6" i="2"/>
  <c r="H6" i="2"/>
  <c r="G6" i="2"/>
  <c r="F6" i="2"/>
  <c r="E6" i="2"/>
  <c r="B6" i="2"/>
  <c r="A6" i="2"/>
  <c r="B5" i="2"/>
  <c r="B4" i="2"/>
  <c r="B3" i="2"/>
  <c r="B2" i="2"/>
  <c r="B1" i="2"/>
</calcChain>
</file>

<file path=xl/sharedStrings.xml><?xml version="1.0" encoding="utf-8"?>
<sst xmlns="http://schemas.openxmlformats.org/spreadsheetml/2006/main" count="2683" uniqueCount="1049">
  <si>
    <t>Abréviations: voir sous feuille Explications</t>
  </si>
  <si>
    <t xml:space="preserve">La composition botanique retenue pour l'édition des tables est donnée dans la feuille Explications </t>
  </si>
  <si>
    <t>Les sources des valeurs sont éditées dans la feuille Explications</t>
  </si>
  <si>
    <t>teneurs / kg MS
Gehalt in TS</t>
  </si>
  <si>
    <t>code</t>
  </si>
  <si>
    <t>g</t>
  </si>
  <si>
    <t>MJ</t>
  </si>
  <si>
    <t>%</t>
  </si>
  <si>
    <t>mg</t>
  </si>
  <si>
    <t>G 1c</t>
  </si>
  <si>
    <t>G11-v</t>
  </si>
  <si>
    <t>G (1. Aufw.)</t>
  </si>
  <si>
    <t>G12-v</t>
  </si>
  <si>
    <t>G13-v</t>
  </si>
  <si>
    <t>G14-v</t>
  </si>
  <si>
    <t>G15-v</t>
  </si>
  <si>
    <t>GR 1c</t>
  </si>
  <si>
    <t>GR11-v</t>
  </si>
  <si>
    <t>GR (1. Aufw.)</t>
  </si>
  <si>
    <t>GR12-v</t>
  </si>
  <si>
    <t>GR13-v</t>
  </si>
  <si>
    <t>GR14-v</t>
  </si>
  <si>
    <t>GR15-v</t>
  </si>
  <si>
    <t>E 1c</t>
  </si>
  <si>
    <t>E11-v</t>
  </si>
  <si>
    <t>A (1. Aufw.)</t>
  </si>
  <si>
    <t>E12-v</t>
  </si>
  <si>
    <t>E13-v</t>
  </si>
  <si>
    <t>E14-v</t>
  </si>
  <si>
    <t>E15-v</t>
  </si>
  <si>
    <t>ER 1c</t>
  </si>
  <si>
    <t>ER11-v</t>
  </si>
  <si>
    <t>AR (1. Aufw.)</t>
  </si>
  <si>
    <t>ER12-v</t>
  </si>
  <si>
    <t>ER13-v</t>
  </si>
  <si>
    <t>ER14-v</t>
  </si>
  <si>
    <t>ER15-v</t>
  </si>
  <si>
    <t>L 1c</t>
  </si>
  <si>
    <t>L11-v</t>
  </si>
  <si>
    <t>L (1. Aufw.)</t>
  </si>
  <si>
    <t>L12-v</t>
  </si>
  <si>
    <t>L13-v</t>
  </si>
  <si>
    <t>L14-v</t>
  </si>
  <si>
    <t>L15-v</t>
  </si>
  <si>
    <t>DF 1c</t>
  </si>
  <si>
    <t>DF11-v</t>
  </si>
  <si>
    <t>KF (1. Aufw.)</t>
  </si>
  <si>
    <t>DF12-v</t>
  </si>
  <si>
    <t>DF13-v</t>
  </si>
  <si>
    <t>DF14-v</t>
  </si>
  <si>
    <t>DF15-v</t>
  </si>
  <si>
    <t>DT 1c</t>
  </si>
  <si>
    <t>DT11-v</t>
  </si>
  <si>
    <t>KG (1. Aufw.)</t>
  </si>
  <si>
    <t>DT12-v</t>
  </si>
  <si>
    <t>DT13-v</t>
  </si>
  <si>
    <t>DT14-v</t>
  </si>
  <si>
    <t>DT15-v</t>
  </si>
  <si>
    <t>Dactyle 1c</t>
  </si>
  <si>
    <t>DG11-v</t>
  </si>
  <si>
    <t>Knaulgras (1. Aufw.)</t>
  </si>
  <si>
    <t>DG12-v</t>
  </si>
  <si>
    <t>DG13-v</t>
  </si>
  <si>
    <t>DG14-v</t>
  </si>
  <si>
    <t>DG15-v</t>
  </si>
  <si>
    <t>Ray-grass anglais 1c</t>
  </si>
  <si>
    <t>LP11-v</t>
  </si>
  <si>
    <t xml:space="preserve">Englisches Raigras </t>
  </si>
  <si>
    <t>LP12-v</t>
  </si>
  <si>
    <t>(1. Aufw.)</t>
  </si>
  <si>
    <t>LP13-v</t>
  </si>
  <si>
    <t>LP14-v</t>
  </si>
  <si>
    <t>LP15-v</t>
  </si>
  <si>
    <t>Ray-grass d'Italie 1c</t>
  </si>
  <si>
    <t>LM11-v</t>
  </si>
  <si>
    <t>Italienisches Raigras</t>
  </si>
  <si>
    <t>LM12-v</t>
  </si>
  <si>
    <t>LM13-v</t>
  </si>
  <si>
    <t>LM14-v</t>
  </si>
  <si>
    <t>LM15-v</t>
  </si>
  <si>
    <t>Vulpin 1c</t>
  </si>
  <si>
    <t>AP11-v</t>
  </si>
  <si>
    <t>Wiesen-Fuchsschwanz</t>
  </si>
  <si>
    <t>AP12-v</t>
  </si>
  <si>
    <t>AP13-v</t>
  </si>
  <si>
    <t>AP14-v</t>
  </si>
  <si>
    <t>AP15-v</t>
  </si>
  <si>
    <t>Trèfle blanc 1c</t>
  </si>
  <si>
    <t>TR11-v</t>
  </si>
  <si>
    <t>Weissklee (1. Aufw.)</t>
  </si>
  <si>
    <t>TR12-v</t>
  </si>
  <si>
    <t>TR13-v</t>
  </si>
  <si>
    <t>TR14-v</t>
  </si>
  <si>
    <t>TR15-v</t>
  </si>
  <si>
    <t>Trèfle violet 1c</t>
  </si>
  <si>
    <t>TP11-v</t>
  </si>
  <si>
    <t>Rotklee (1. Aufw.)</t>
  </si>
  <si>
    <t>TP12-v</t>
  </si>
  <si>
    <t>TP13-v</t>
  </si>
  <si>
    <t>TP14-v</t>
  </si>
  <si>
    <t>TP15-v</t>
  </si>
  <si>
    <t>Luzerne 1c</t>
  </si>
  <si>
    <t>MS11-v</t>
  </si>
  <si>
    <t>Luzerne (1. Aufw.)</t>
  </si>
  <si>
    <t>MS12-v</t>
  </si>
  <si>
    <t>MS13-v</t>
  </si>
  <si>
    <t>MS14-v</t>
  </si>
  <si>
    <t>MS15-v</t>
  </si>
  <si>
    <t>G11-e</t>
  </si>
  <si>
    <t>300-400</t>
  </si>
  <si>
    <t>G12-e</t>
  </si>
  <si>
    <t>G13-e</t>
  </si>
  <si>
    <t>G14-e</t>
  </si>
  <si>
    <t>G15-e</t>
  </si>
  <si>
    <t>GR11-e</t>
  </si>
  <si>
    <t>GR12-e</t>
  </si>
  <si>
    <t>GR13-e</t>
  </si>
  <si>
    <t>GR14-e</t>
  </si>
  <si>
    <t>GR15-e</t>
  </si>
  <si>
    <t>E11-e</t>
  </si>
  <si>
    <t>E12-e</t>
  </si>
  <si>
    <t>E13-e</t>
  </si>
  <si>
    <t>E14-e</t>
  </si>
  <si>
    <t>E15-e</t>
  </si>
  <si>
    <t>ER11-e</t>
  </si>
  <si>
    <t>ER12-e</t>
  </si>
  <si>
    <t>ER13-e</t>
  </si>
  <si>
    <t>ER14-e</t>
  </si>
  <si>
    <t>ER15-e</t>
  </si>
  <si>
    <t>L11-e</t>
  </si>
  <si>
    <t>L12-e</t>
  </si>
  <si>
    <t>L13-e</t>
  </si>
  <si>
    <t>L14-e</t>
  </si>
  <si>
    <t>L15-e</t>
  </si>
  <si>
    <t>DF11-e</t>
  </si>
  <si>
    <t>DF12-e</t>
  </si>
  <si>
    <t>DF13-e</t>
  </si>
  <si>
    <t>DF14-e</t>
  </si>
  <si>
    <t>DF15-e</t>
  </si>
  <si>
    <t>DT11-e</t>
  </si>
  <si>
    <t>DT12-e</t>
  </si>
  <si>
    <t>DT13-e</t>
  </si>
  <si>
    <t>DT14-e</t>
  </si>
  <si>
    <t>DT15-e</t>
  </si>
  <si>
    <t>DG11-e</t>
  </si>
  <si>
    <t>DG12-e</t>
  </si>
  <si>
    <t>DG13-e</t>
  </si>
  <si>
    <t>DG14-e</t>
  </si>
  <si>
    <t>DG15-e</t>
  </si>
  <si>
    <t>LP11-e</t>
  </si>
  <si>
    <t>LP12-e</t>
  </si>
  <si>
    <t>LP13-e</t>
  </si>
  <si>
    <t>LP14-e</t>
  </si>
  <si>
    <t>LP15-e</t>
  </si>
  <si>
    <t>LM11-e</t>
  </si>
  <si>
    <t>LM12-e</t>
  </si>
  <si>
    <t>LM13-e</t>
  </si>
  <si>
    <t>LM14-e</t>
  </si>
  <si>
    <t>LM15-e</t>
  </si>
  <si>
    <t>AP11-e</t>
  </si>
  <si>
    <t>AP12-e</t>
  </si>
  <si>
    <t>AP13-e</t>
  </si>
  <si>
    <t>AP14-e</t>
  </si>
  <si>
    <t>AP15-e</t>
  </si>
  <si>
    <t>TR11-e</t>
  </si>
  <si>
    <t>TR12-e</t>
  </si>
  <si>
    <t>TR13-e</t>
  </si>
  <si>
    <t>TR14-e</t>
  </si>
  <si>
    <t>TR15-e</t>
  </si>
  <si>
    <t>TP11-e</t>
  </si>
  <si>
    <t>TP12-e</t>
  </si>
  <si>
    <t>TP13-e</t>
  </si>
  <si>
    <t>TP14-e</t>
  </si>
  <si>
    <t>TP15-e</t>
  </si>
  <si>
    <t>MS11-e</t>
  </si>
  <si>
    <t>MS12-e</t>
  </si>
  <si>
    <t>MS13-e</t>
  </si>
  <si>
    <t>MS14-e</t>
  </si>
  <si>
    <t>MS15-e</t>
  </si>
  <si>
    <t>G11-s</t>
  </si>
  <si>
    <t>G12-s</t>
  </si>
  <si>
    <t>G13-s</t>
  </si>
  <si>
    <t>G14-s</t>
  </si>
  <si>
    <t>G15-s</t>
  </si>
  <si>
    <t>G16-s</t>
  </si>
  <si>
    <t>G17-s</t>
  </si>
  <si>
    <t>GR11-s</t>
  </si>
  <si>
    <t>GR12-s</t>
  </si>
  <si>
    <t>GR13-s</t>
  </si>
  <si>
    <t>GR14-s</t>
  </si>
  <si>
    <t>GR15-s</t>
  </si>
  <si>
    <t>E11-s</t>
  </si>
  <si>
    <t>E12-s</t>
  </si>
  <si>
    <t>E13-s</t>
  </si>
  <si>
    <t>E14-s</t>
  </si>
  <si>
    <t>E15-s</t>
  </si>
  <si>
    <t>E16-s</t>
  </si>
  <si>
    <t>E17-s</t>
  </si>
  <si>
    <t>ER11-s</t>
  </si>
  <si>
    <t>ER12-s</t>
  </si>
  <si>
    <t>ER13-s</t>
  </si>
  <si>
    <t>ER14-s</t>
  </si>
  <si>
    <t>ER15-s</t>
  </si>
  <si>
    <t>L11-s</t>
  </si>
  <si>
    <t>L12-s</t>
  </si>
  <si>
    <t>L13-s</t>
  </si>
  <si>
    <t>L14-s</t>
  </si>
  <si>
    <t>L15-s</t>
  </si>
  <si>
    <t>DF11-s</t>
  </si>
  <si>
    <t>DF12-s</t>
  </si>
  <si>
    <t>DF13-s</t>
  </si>
  <si>
    <t>DF14-s</t>
  </si>
  <si>
    <t>DF15-s</t>
  </si>
  <si>
    <t>DF16-s</t>
  </si>
  <si>
    <t>DF17-s</t>
  </si>
  <si>
    <t>DT11-s</t>
  </si>
  <si>
    <t>DT12-s</t>
  </si>
  <si>
    <t>DT13-s</t>
  </si>
  <si>
    <t>DT14-s</t>
  </si>
  <si>
    <t>DT15-s</t>
  </si>
  <si>
    <t>DT16-s</t>
  </si>
  <si>
    <t>DT17-s</t>
  </si>
  <si>
    <t>DG11-s</t>
  </si>
  <si>
    <t>DG12-s</t>
  </si>
  <si>
    <t>DG13-s</t>
  </si>
  <si>
    <t>DG14-s</t>
  </si>
  <si>
    <t>DG15-s</t>
  </si>
  <si>
    <t>LP11-s</t>
  </si>
  <si>
    <t>LP12-s</t>
  </si>
  <si>
    <t>LP13-s</t>
  </si>
  <si>
    <t>LP14-s</t>
  </si>
  <si>
    <t>LP15-s</t>
  </si>
  <si>
    <t>LM11-s</t>
  </si>
  <si>
    <t>LM12-s</t>
  </si>
  <si>
    <t>LM13-s</t>
  </si>
  <si>
    <t>LM14-s</t>
  </si>
  <si>
    <t>LM15-s</t>
  </si>
  <si>
    <t>AP11-s</t>
  </si>
  <si>
    <t>AP12-s</t>
  </si>
  <si>
    <t>AP13-s</t>
  </si>
  <si>
    <t>AP14-s</t>
  </si>
  <si>
    <t>AP15-s</t>
  </si>
  <si>
    <t>TR11-s</t>
  </si>
  <si>
    <t>TR12-s</t>
  </si>
  <si>
    <t>TR13-s</t>
  </si>
  <si>
    <t>TR14-s</t>
  </si>
  <si>
    <t>TR15-s</t>
  </si>
  <si>
    <t>TP11-s</t>
  </si>
  <si>
    <t>TP12-s</t>
  </si>
  <si>
    <t>TP13-s</t>
  </si>
  <si>
    <t>TP14-s</t>
  </si>
  <si>
    <t>TP15-s</t>
  </si>
  <si>
    <t>MS11-s</t>
  </si>
  <si>
    <t>MS12-s</t>
  </si>
  <si>
    <t>MS13-s</t>
  </si>
  <si>
    <t>MS14-s</t>
  </si>
  <si>
    <t>MS15-s</t>
  </si>
  <si>
    <t>G11-d</t>
  </si>
  <si>
    <t>G12-d</t>
  </si>
  <si>
    <t>G13-d</t>
  </si>
  <si>
    <t>G14-d</t>
  </si>
  <si>
    <t>G15-d</t>
  </si>
  <si>
    <t>GR11-d</t>
  </si>
  <si>
    <t>GR12-d</t>
  </si>
  <si>
    <t>GR13-d</t>
  </si>
  <si>
    <t>GR14-d</t>
  </si>
  <si>
    <t>GR15-d</t>
  </si>
  <si>
    <t>E11-d</t>
  </si>
  <si>
    <t>E12-d</t>
  </si>
  <si>
    <t>E13-d</t>
  </si>
  <si>
    <t>E14-d</t>
  </si>
  <si>
    <t>E15-d</t>
  </si>
  <si>
    <t>ER11-d</t>
  </si>
  <si>
    <t>ER12-d</t>
  </si>
  <si>
    <t>ER13-d</t>
  </si>
  <si>
    <t>ER14-d</t>
  </si>
  <si>
    <t>ER15-d</t>
  </si>
  <si>
    <t>L11-d</t>
  </si>
  <si>
    <t>L12-d</t>
  </si>
  <si>
    <t>L13-d</t>
  </si>
  <si>
    <t>L14-d</t>
  </si>
  <si>
    <t>L15-d</t>
  </si>
  <si>
    <t>DF11-d</t>
  </si>
  <si>
    <t>DF12-d</t>
  </si>
  <si>
    <t>DF13-d</t>
  </si>
  <si>
    <t>DF14-d</t>
  </si>
  <si>
    <t>DF15-d</t>
  </si>
  <si>
    <t>DT11-d</t>
  </si>
  <si>
    <t>DT12-d</t>
  </si>
  <si>
    <t>DT13-d</t>
  </si>
  <si>
    <t>DT14-d</t>
  </si>
  <si>
    <t>DT15-d</t>
  </si>
  <si>
    <t>DG11-d</t>
  </si>
  <si>
    <t>DG12-d</t>
  </si>
  <si>
    <t>DG13-d</t>
  </si>
  <si>
    <t>DG14-d</t>
  </si>
  <si>
    <t>DG15-d</t>
  </si>
  <si>
    <t>LP11-d</t>
  </si>
  <si>
    <t>LP12-d</t>
  </si>
  <si>
    <t>LP13-d</t>
  </si>
  <si>
    <t>LP14-d</t>
  </si>
  <si>
    <t>LP15-d</t>
  </si>
  <si>
    <t>LM11-d</t>
  </si>
  <si>
    <t>LM12-d</t>
  </si>
  <si>
    <t>LM13-d</t>
  </si>
  <si>
    <t>LM14-d</t>
  </si>
  <si>
    <t>LM15-d</t>
  </si>
  <si>
    <t>AP11-d</t>
  </si>
  <si>
    <t>AP12-d</t>
  </si>
  <si>
    <t>AP13-d</t>
  </si>
  <si>
    <t>AP14-d</t>
  </si>
  <si>
    <t>AP15-d</t>
  </si>
  <si>
    <t>TR11-d</t>
  </si>
  <si>
    <t>TR12-d</t>
  </si>
  <si>
    <t>TR13-d</t>
  </si>
  <si>
    <t>TR14-d</t>
  </si>
  <si>
    <t>TR15-d</t>
  </si>
  <si>
    <t>TP11-d</t>
  </si>
  <si>
    <t>TP12-d</t>
  </si>
  <si>
    <t>TP13-d</t>
  </si>
  <si>
    <t>TP14-d</t>
  </si>
  <si>
    <t>TP15-d</t>
  </si>
  <si>
    <t>MS11-d</t>
  </si>
  <si>
    <t>MS12-d</t>
  </si>
  <si>
    <t>MS13-d</t>
  </si>
  <si>
    <t>MS14-d</t>
  </si>
  <si>
    <t>MS15-d</t>
  </si>
  <si>
    <t>G 2c+</t>
  </si>
  <si>
    <t>G21-v</t>
  </si>
  <si>
    <t>G (folg. Aufwüchse)</t>
  </si>
  <si>
    <t>G22-v</t>
  </si>
  <si>
    <t>G23-v</t>
  </si>
  <si>
    <t>G24-v</t>
  </si>
  <si>
    <t>G25-v</t>
  </si>
  <si>
    <t>GR 2c+</t>
  </si>
  <si>
    <t>GR21-v</t>
  </si>
  <si>
    <t>GR (folg. Aufwüchse)</t>
  </si>
  <si>
    <t>GR22-v</t>
  </si>
  <si>
    <t>GR23-v</t>
  </si>
  <si>
    <t>GR24-v</t>
  </si>
  <si>
    <t>GR25-v</t>
  </si>
  <si>
    <t>E 2c+</t>
  </si>
  <si>
    <t>E21-v</t>
  </si>
  <si>
    <t>A (folg. Aufwüchse)</t>
  </si>
  <si>
    <t>E22-v</t>
  </si>
  <si>
    <t>E23-v</t>
  </si>
  <si>
    <t>E24-v</t>
  </si>
  <si>
    <t>E25-v</t>
  </si>
  <si>
    <t>ER 2c+</t>
  </si>
  <si>
    <t>ER21-v</t>
  </si>
  <si>
    <t>AR (folg. Aufwüchse)</t>
  </si>
  <si>
    <t>ER22-v</t>
  </si>
  <si>
    <t>ER23-v</t>
  </si>
  <si>
    <t>ER24-v</t>
  </si>
  <si>
    <t>ER25-v</t>
  </si>
  <si>
    <t>L 2c+</t>
  </si>
  <si>
    <t>L21-v</t>
  </si>
  <si>
    <t>L (folg. Aufwüchse)</t>
  </si>
  <si>
    <t>L22-v</t>
  </si>
  <si>
    <t>L23-v</t>
  </si>
  <si>
    <t>L24-v</t>
  </si>
  <si>
    <t>L25-v</t>
  </si>
  <si>
    <t>DF 2c+</t>
  </si>
  <si>
    <t>DF21-v</t>
  </si>
  <si>
    <t>KF (folg. Aufwüchse)</t>
  </si>
  <si>
    <t>DF22-v</t>
  </si>
  <si>
    <t>DF23-v</t>
  </si>
  <si>
    <t>DF24-v</t>
  </si>
  <si>
    <t>DF25-v</t>
  </si>
  <si>
    <t>DT 2c+</t>
  </si>
  <si>
    <t>DT21-v</t>
  </si>
  <si>
    <t>KG (folg. Aufwüchse)</t>
  </si>
  <si>
    <t>DT22-v</t>
  </si>
  <si>
    <t>DT23-v</t>
  </si>
  <si>
    <t>DT24-v</t>
  </si>
  <si>
    <t>DT25-v</t>
  </si>
  <si>
    <t>Dactyle 2c+</t>
  </si>
  <si>
    <t>DA21-v</t>
  </si>
  <si>
    <t>Knaulgras (folg. Aufwüchse)</t>
  </si>
  <si>
    <t>DA22-v</t>
  </si>
  <si>
    <t>DA23-v</t>
  </si>
  <si>
    <t>DA24-v</t>
  </si>
  <si>
    <t>DA25-v</t>
  </si>
  <si>
    <t>Ray-grass anglais 2c+</t>
  </si>
  <si>
    <t>LP21-v</t>
  </si>
  <si>
    <t>LP22-v</t>
  </si>
  <si>
    <t>(folg. Aufwüchse)</t>
  </si>
  <si>
    <t>LP23-v</t>
  </si>
  <si>
    <t>LP24-v</t>
  </si>
  <si>
    <t>LP25-v</t>
  </si>
  <si>
    <t>Ray-grass d'Italie 2c+</t>
  </si>
  <si>
    <t>LM21-v</t>
  </si>
  <si>
    <t>LM22-v</t>
  </si>
  <si>
    <t>LM23-v</t>
  </si>
  <si>
    <t>LM24-v</t>
  </si>
  <si>
    <t>LM25-v</t>
  </si>
  <si>
    <t>Vulpin 2c+</t>
  </si>
  <si>
    <t>AP21-v</t>
  </si>
  <si>
    <t>AP22-v</t>
  </si>
  <si>
    <t>AP23-v</t>
  </si>
  <si>
    <t>AP24-v</t>
  </si>
  <si>
    <t>AP25-v</t>
  </si>
  <si>
    <t>Trèfle blanc 2c+</t>
  </si>
  <si>
    <t>TR21-v</t>
  </si>
  <si>
    <t>Weissklee (folg. Aufwüchse)</t>
  </si>
  <si>
    <t>TR22-v</t>
  </si>
  <si>
    <t>TR23-v</t>
  </si>
  <si>
    <t>TR24-v</t>
  </si>
  <si>
    <t>TR25-v</t>
  </si>
  <si>
    <t>Trèfle violet 2c+</t>
  </si>
  <si>
    <t>TP21-v</t>
  </si>
  <si>
    <t>Rotklee (folg. Aufwüchse)</t>
  </si>
  <si>
    <t>TP22-v</t>
  </si>
  <si>
    <t>TP23-v</t>
  </si>
  <si>
    <t>TP24-v</t>
  </si>
  <si>
    <t>TP25-v</t>
  </si>
  <si>
    <t>Luzerne 2c+</t>
  </si>
  <si>
    <t>MS21-v</t>
  </si>
  <si>
    <t>Luzerne (folg. Aufwüchse)</t>
  </si>
  <si>
    <t>MS22-v</t>
  </si>
  <si>
    <t>MS23-v</t>
  </si>
  <si>
    <t>MS24-v</t>
  </si>
  <si>
    <t>MS25-v</t>
  </si>
  <si>
    <t>G21-e</t>
  </si>
  <si>
    <t>G22-e</t>
  </si>
  <si>
    <t>G23-e</t>
  </si>
  <si>
    <t>G24-e</t>
  </si>
  <si>
    <t>G25-e</t>
  </si>
  <si>
    <t>GR21-e</t>
  </si>
  <si>
    <t>GR22-e</t>
  </si>
  <si>
    <t>GR23-e</t>
  </si>
  <si>
    <t>GR24-e</t>
  </si>
  <si>
    <t>GR25-e</t>
  </si>
  <si>
    <t>E21-e</t>
  </si>
  <si>
    <t>E22-e</t>
  </si>
  <si>
    <t>E23-e</t>
  </si>
  <si>
    <t>E24-e</t>
  </si>
  <si>
    <t>E25-e</t>
  </si>
  <si>
    <t>ER21-e</t>
  </si>
  <si>
    <t>ER22-e</t>
  </si>
  <si>
    <t>ER23-e</t>
  </si>
  <si>
    <t>ER24-e</t>
  </si>
  <si>
    <t>ER25-e</t>
  </si>
  <si>
    <t>L21-e</t>
  </si>
  <si>
    <t>L22-e</t>
  </si>
  <si>
    <t>L23-e</t>
  </si>
  <si>
    <t>L24-e</t>
  </si>
  <si>
    <t>L25-e</t>
  </si>
  <si>
    <t>DF21-e</t>
  </si>
  <si>
    <t>DF22-e</t>
  </si>
  <si>
    <t>DF23-e</t>
  </si>
  <si>
    <t>DF24-e</t>
  </si>
  <si>
    <t>DF25-e</t>
  </si>
  <si>
    <t>DT21-e</t>
  </si>
  <si>
    <t>DT22-e</t>
  </si>
  <si>
    <t>DT23-e</t>
  </si>
  <si>
    <t>DT24-e</t>
  </si>
  <si>
    <t>DT25-e</t>
  </si>
  <si>
    <t>DA21-e</t>
  </si>
  <si>
    <t>DA22-e</t>
  </si>
  <si>
    <t>DA23-e</t>
  </si>
  <si>
    <t>DA24-e</t>
  </si>
  <si>
    <t>DA25-e</t>
  </si>
  <si>
    <t>LP21-e</t>
  </si>
  <si>
    <t>LP22-e</t>
  </si>
  <si>
    <t>LP23-e</t>
  </si>
  <si>
    <t>LP24-e</t>
  </si>
  <si>
    <t>LP25-e</t>
  </si>
  <si>
    <t>LM21-e</t>
  </si>
  <si>
    <t>LM22-e</t>
  </si>
  <si>
    <t>LM23-e</t>
  </si>
  <si>
    <t>LM24-e</t>
  </si>
  <si>
    <t>LM25-e</t>
  </si>
  <si>
    <t>AP21-e</t>
  </si>
  <si>
    <t>AP22-e</t>
  </si>
  <si>
    <t>AP23-e</t>
  </si>
  <si>
    <t>AP24-e</t>
  </si>
  <si>
    <t>AP25-e</t>
  </si>
  <si>
    <t>TR21-e</t>
  </si>
  <si>
    <t>TR22-e</t>
  </si>
  <si>
    <t>TR23-e</t>
  </si>
  <si>
    <t>TR24-e</t>
  </si>
  <si>
    <t>TR25-e</t>
  </si>
  <si>
    <t>TP21-e</t>
  </si>
  <si>
    <t>TP22-e</t>
  </si>
  <si>
    <t>TP23-e</t>
  </si>
  <si>
    <t>TP24-e</t>
  </si>
  <si>
    <t>TP25-e</t>
  </si>
  <si>
    <t>MS21-e</t>
  </si>
  <si>
    <t>MS22-e</t>
  </si>
  <si>
    <t>MS23-e</t>
  </si>
  <si>
    <t>MS24-e</t>
  </si>
  <si>
    <t>MS25-e</t>
  </si>
  <si>
    <t>G21-s</t>
  </si>
  <si>
    <t>G22-s</t>
  </si>
  <si>
    <t>G23-s</t>
  </si>
  <si>
    <t>G24-s</t>
  </si>
  <si>
    <t>G25-s</t>
  </si>
  <si>
    <t>GR21-s</t>
  </si>
  <si>
    <t>GR22-s</t>
  </si>
  <si>
    <t>GR23-s</t>
  </si>
  <si>
    <t>GR24-s</t>
  </si>
  <si>
    <t>GR25-s</t>
  </si>
  <si>
    <t>E21-s</t>
  </si>
  <si>
    <t>E22-s</t>
  </si>
  <si>
    <t>E23-s</t>
  </si>
  <si>
    <t>E24-s</t>
  </si>
  <si>
    <t>E25-s</t>
  </si>
  <si>
    <t>ER21-s</t>
  </si>
  <si>
    <t>ER22-s</t>
  </si>
  <si>
    <t>ER23-s</t>
  </si>
  <si>
    <t>ER24-s</t>
  </si>
  <si>
    <t>ER25-s</t>
  </si>
  <si>
    <t>L21-s</t>
  </si>
  <si>
    <t>L22-s</t>
  </si>
  <si>
    <t>L23-s</t>
  </si>
  <si>
    <t>L24-s</t>
  </si>
  <si>
    <t>L25-s</t>
  </si>
  <si>
    <t>DF21-s</t>
  </si>
  <si>
    <t>DF22-s</t>
  </si>
  <si>
    <t>DF23-s</t>
  </si>
  <si>
    <t>DF24-s</t>
  </si>
  <si>
    <t>DF25-s</t>
  </si>
  <si>
    <t>DT21-s</t>
  </si>
  <si>
    <t>DT22-s</t>
  </si>
  <si>
    <t>DT23-s</t>
  </si>
  <si>
    <t>DT24-s</t>
  </si>
  <si>
    <t>DT25-s</t>
  </si>
  <si>
    <t>DA21-s</t>
  </si>
  <si>
    <t>DA22-s</t>
  </si>
  <si>
    <t>DA23-s</t>
  </si>
  <si>
    <t>DA24-s</t>
  </si>
  <si>
    <t>DA25-s</t>
  </si>
  <si>
    <t>LP21-s</t>
  </si>
  <si>
    <t>LP22-s</t>
  </si>
  <si>
    <t>LP23-s</t>
  </si>
  <si>
    <t>LP24-s</t>
  </si>
  <si>
    <t>LP25-s</t>
  </si>
  <si>
    <t>LM21-s</t>
  </si>
  <si>
    <t>LM22-s</t>
  </si>
  <si>
    <t>LM23-s</t>
  </si>
  <si>
    <t>LM24-s</t>
  </si>
  <si>
    <t>LM25-s</t>
  </si>
  <si>
    <t>AP21-s</t>
  </si>
  <si>
    <t>AP22-s</t>
  </si>
  <si>
    <t>AP23-s</t>
  </si>
  <si>
    <t>AP24-s</t>
  </si>
  <si>
    <t>AP25-s</t>
  </si>
  <si>
    <t>TR21-s</t>
  </si>
  <si>
    <t>TR22-s</t>
  </si>
  <si>
    <t>TR23-s</t>
  </si>
  <si>
    <t>TR24-s</t>
  </si>
  <si>
    <t>TR25-s</t>
  </si>
  <si>
    <t>TP21-s</t>
  </si>
  <si>
    <t>TP22-s</t>
  </si>
  <si>
    <t>TP23-s</t>
  </si>
  <si>
    <t>TP24-s</t>
  </si>
  <si>
    <t>TP25-s</t>
  </si>
  <si>
    <t>MS21-s</t>
  </si>
  <si>
    <t>MS22-s</t>
  </si>
  <si>
    <t>MS23-s</t>
  </si>
  <si>
    <t>MS24-s</t>
  </si>
  <si>
    <t>MS25-s</t>
  </si>
  <si>
    <t>G21-d</t>
  </si>
  <si>
    <t>G22-d</t>
  </si>
  <si>
    <t>G23-d</t>
  </si>
  <si>
    <t>G24-d</t>
  </si>
  <si>
    <t>G25-d</t>
  </si>
  <si>
    <t>GR21-d</t>
  </si>
  <si>
    <t>GR22-d</t>
  </si>
  <si>
    <t>GR23-d</t>
  </si>
  <si>
    <t>GR24-d</t>
  </si>
  <si>
    <t>GR25-d</t>
  </si>
  <si>
    <t>E21-d</t>
  </si>
  <si>
    <t>E22-d</t>
  </si>
  <si>
    <t>E23-d</t>
  </si>
  <si>
    <t>E24-d</t>
  </si>
  <si>
    <t>E25-d</t>
  </si>
  <si>
    <t>ER21-d</t>
  </si>
  <si>
    <t>ER22-d</t>
  </si>
  <si>
    <t>ER23-d</t>
  </si>
  <si>
    <t>ER24-d</t>
  </si>
  <si>
    <t>ER25-d</t>
  </si>
  <si>
    <t>L21-d</t>
  </si>
  <si>
    <t>L22-d</t>
  </si>
  <si>
    <t>L23-d</t>
  </si>
  <si>
    <t>L24-d</t>
  </si>
  <si>
    <t>L25-d</t>
  </si>
  <si>
    <t>DF21-d</t>
  </si>
  <si>
    <t>DF22-d</t>
  </si>
  <si>
    <t>DF23-d</t>
  </si>
  <si>
    <t>DF24-d</t>
  </si>
  <si>
    <t>DF25-d</t>
  </si>
  <si>
    <t>DT21-d</t>
  </si>
  <si>
    <t>DT22-d</t>
  </si>
  <si>
    <t>DT23-d</t>
  </si>
  <si>
    <t>DT24-d</t>
  </si>
  <si>
    <t>DT25-d</t>
  </si>
  <si>
    <t>DA21-d</t>
  </si>
  <si>
    <t>DA22-d</t>
  </si>
  <si>
    <t>DA23-d</t>
  </si>
  <si>
    <t>DA24-d</t>
  </si>
  <si>
    <t>DA25-d</t>
  </si>
  <si>
    <t>LP21-d</t>
  </si>
  <si>
    <t>LP22-d</t>
  </si>
  <si>
    <t>LP23-d</t>
  </si>
  <si>
    <t>LP24-d</t>
  </si>
  <si>
    <t>LP25-d</t>
  </si>
  <si>
    <t>LM21-d</t>
  </si>
  <si>
    <t>LM22-d</t>
  </si>
  <si>
    <t>LM23-d</t>
  </si>
  <si>
    <t>LM24-d</t>
  </si>
  <si>
    <t>LM25-d</t>
  </si>
  <si>
    <t>AP21-d</t>
  </si>
  <si>
    <t>AP22-d</t>
  </si>
  <si>
    <t>AP23-d</t>
  </si>
  <si>
    <t>AP24-d</t>
  </si>
  <si>
    <t>AP25-d</t>
  </si>
  <si>
    <t>TR21-d</t>
  </si>
  <si>
    <t>TR22-d</t>
  </si>
  <si>
    <t>TR23-d</t>
  </si>
  <si>
    <t>TR24-d</t>
  </si>
  <si>
    <t>TR25-d</t>
  </si>
  <si>
    <t>TP21-d</t>
  </si>
  <si>
    <t>TP22-d</t>
  </si>
  <si>
    <t>TP23-d</t>
  </si>
  <si>
    <t>TP24-d</t>
  </si>
  <si>
    <t>TP25-d</t>
  </si>
  <si>
    <t>MS21-d</t>
  </si>
  <si>
    <t>MS22-d</t>
  </si>
  <si>
    <t>MS23-d</t>
  </si>
  <si>
    <t>MS24-d</t>
  </si>
  <si>
    <t>MS25-d</t>
  </si>
  <si>
    <t>source des valeurs éditées</t>
  </si>
  <si>
    <t xml:space="preserve">MS </t>
  </si>
  <si>
    <t>matière sèche, g/kg</t>
  </si>
  <si>
    <t>Stade</t>
  </si>
  <si>
    <t>stade de développement des plantes au moment de leur utilisation; chapître 13, tab. 13.2</t>
  </si>
  <si>
    <t>Apports alimentaires recommandés pour les ruminants, Livre Vert, Formules et équations de prédiction, chapitre 15, dMO équations avec CB</t>
  </si>
  <si>
    <t>NEL</t>
  </si>
  <si>
    <t>énergie nette pour la production laitière, MJ/kg MS</t>
  </si>
  <si>
    <t>NEV</t>
  </si>
  <si>
    <t>énergie nette pour la production de viande, MJ/kg MS</t>
  </si>
  <si>
    <t>EM</t>
  </si>
  <si>
    <t>énergie métabolisable, MJ/kg MS</t>
  </si>
  <si>
    <t>PAIE</t>
  </si>
  <si>
    <t>protéines absorbables dans l'intestin,
synthétisées à partir de l'énergie disponible dans la panse, g/kg MS</t>
  </si>
  <si>
    <t>PAIN</t>
  </si>
  <si>
    <t>protéines absorbables dans l'intestin, 
synthétisées à partir de la matière azotée dégradée dans la panse, g/kg MS</t>
  </si>
  <si>
    <t>MO</t>
  </si>
  <si>
    <t>matière organique, g/kg MS</t>
  </si>
  <si>
    <t>Valeur nutritive des plantes des prairies 1. Teneurs en matière sèche, matière azotée et sucres</t>
  </si>
  <si>
    <t>Revue suisse d’agriculture vol.33 N°2 (73-80),  B.Jeangros et J.Scehovic, 2001</t>
  </si>
  <si>
    <t>MA</t>
  </si>
  <si>
    <t>matière azotée, g/kg MS</t>
  </si>
  <si>
    <t>Valeur nutritive des plantes des prairies 2. Teneurs en constituants pariétaux</t>
  </si>
  <si>
    <t>Revue suisse d’agriculture vol.33 N°2 (73-80) R.Daccord et Y.Arrigo, 2001</t>
  </si>
  <si>
    <t>CB</t>
  </si>
  <si>
    <t>cellulose brute, g/kg MS</t>
  </si>
  <si>
    <t>Valeur nutritive des plantes des prairies 3. Teneurs en calcium, phosphore, magnésium et potassium</t>
  </si>
  <si>
    <t>Revue suisse d’agriculture vol.33 N°4 (141-146) R.Daccord et Y.Arrigo, 2001</t>
  </si>
  <si>
    <t>NDF</t>
  </si>
  <si>
    <t>parois ou NDF, g/kg MS</t>
  </si>
  <si>
    <t>Valeur nutritive des plantes des prairies 4. Composés phénoliques</t>
  </si>
  <si>
    <t>Revue suisse d’agriculture vol.33 N°4 (147-151),  B.Jeangros et J.Scehovic, 2001</t>
  </si>
  <si>
    <t>ADF</t>
  </si>
  <si>
    <t>lignocellulose ou ADF, g/kg MS</t>
  </si>
  <si>
    <t>Valeur nutritive des plantes des prairies 5. Digestibilité de la matière organique</t>
  </si>
  <si>
    <t>Revue suisse d’agriculture vol.33 N°6 (275-279), F.X. Schübiger, J. Lehmann, 2001</t>
  </si>
  <si>
    <t>sucres</t>
  </si>
  <si>
    <t>sucres, g/kg MS</t>
  </si>
  <si>
    <t>Valeur nutritive des plantes des prairies 6. Valeurs azotées et énergétiques</t>
  </si>
  <si>
    <t>Revue suisse d’agriculture vol.34 N°2 (73-78) R.Daccord et Y.Arrigo, 2002</t>
  </si>
  <si>
    <t>dMO</t>
  </si>
  <si>
    <t>digestibilité de la matière organique, %</t>
  </si>
  <si>
    <t>Valeur nutritive des plantes des prairies 7. Teneurs en acides aminés</t>
  </si>
  <si>
    <t>Revue suisse d’agriculture vol.35 N°7 (259-264) R.Daccord et Y.Arrigo, 2003</t>
  </si>
  <si>
    <t>deMA</t>
  </si>
  <si>
    <t>dégradabilité de la matière azotée, %</t>
  </si>
  <si>
    <t>Valeur nutritive des plantes des prairies 8. Teneurs et estimation de l’énergie brute</t>
  </si>
  <si>
    <t>Revue suisse d’agriculture vol.36 N°2 (83-85) R.Daccord et Y.Arrigo, 2004</t>
  </si>
  <si>
    <t>CE</t>
  </si>
  <si>
    <t>cendres, g/kg MS</t>
  </si>
  <si>
    <t>Ca</t>
  </si>
  <si>
    <t>calcium, g/kg MS</t>
  </si>
  <si>
    <t>P</t>
  </si>
  <si>
    <t>phosphore, g/kg MS</t>
  </si>
  <si>
    <t>Schlegel P., Wyss U., Arrigo Y., Hess H.D., 2016. Mineral concentrations of fresh herbage from mixed grassland as influenced by botanical composition, harvesttime and growth stage. Animal Feed Science and Technology 219, 226–233</t>
  </si>
  <si>
    <t>Mg</t>
  </si>
  <si>
    <t>magnésium, g/kg MS</t>
  </si>
  <si>
    <t>K</t>
  </si>
  <si>
    <t>potassium, g/kg MS</t>
  </si>
  <si>
    <t>Na</t>
  </si>
  <si>
    <t>sodium, g/kg MS</t>
  </si>
  <si>
    <t xml:space="preserve">Schlegel P., Amaudruz M., Python P., 2017. Teneur minérale de l’herbage en fonction de sa provenance (région et altitude). Recherche Agronomique Suisse. </t>
  </si>
  <si>
    <t>Cl</t>
  </si>
  <si>
    <t>chlore, g/kg MS</t>
  </si>
  <si>
    <t>S</t>
  </si>
  <si>
    <t>soufre, g/kg MS</t>
  </si>
  <si>
    <t>Schlegel P., Wyss U., Arrigo Y., Hess H.D., 2016. Mineral concentrations of herbage as influenced by harvesting technique and conservation. Unpublished</t>
  </si>
  <si>
    <t>Cu</t>
  </si>
  <si>
    <t>cuivre, mg/kg MS</t>
  </si>
  <si>
    <t>Fe</t>
  </si>
  <si>
    <t>fer, mg/kg MS</t>
  </si>
  <si>
    <t>Mn</t>
  </si>
  <si>
    <t>manganèse, mg/kg MS</t>
  </si>
  <si>
    <t>Zn</t>
  </si>
  <si>
    <t>zinc, mg/kg MS</t>
  </si>
  <si>
    <t>Co</t>
  </si>
  <si>
    <t>cobalt, mg/kg MS</t>
  </si>
  <si>
    <t>Se</t>
  </si>
  <si>
    <t>sélénium, mg/kg MS</t>
  </si>
  <si>
    <t>AA</t>
  </si>
  <si>
    <t>acides aminés, g/kg MS et g/100g PAIE</t>
  </si>
  <si>
    <t>source: Valeur nutritive des plantes des prairies, bibliographie ci-dessus</t>
  </si>
  <si>
    <t>Composition botanique retenue pour tous les cycles</t>
  </si>
  <si>
    <t>les repousses ont probablement des teneurs inférieures en dent-de lion et supérieures en trèfle blanc</t>
  </si>
  <si>
    <t>ce qui risque de faire changer le type de prairies par rapport au 1er cycle.</t>
  </si>
  <si>
    <t>Seule la connaisance de la composition botanique permet de choisir le bon type de prairie selon le</t>
  </si>
  <si>
    <t>tableau 13.1 chapître 13 du Livre Vert.</t>
  </si>
  <si>
    <t>G</t>
  </si>
  <si>
    <t>prairies riches en graminées</t>
  </si>
  <si>
    <t>LP</t>
  </si>
  <si>
    <t>Lolium perene / Ray-grass anglais</t>
  </si>
  <si>
    <t>GR</t>
  </si>
  <si>
    <t>prairies riches en graminées dominées par les ray-grass</t>
  </si>
  <si>
    <t>LM</t>
  </si>
  <si>
    <t>Lolium multiflorum / Ray-grass d'Italie</t>
  </si>
  <si>
    <t>E</t>
  </si>
  <si>
    <t>prairies équilibrées</t>
  </si>
  <si>
    <t>DA</t>
  </si>
  <si>
    <t>Dactylis glomerata / Dactyle</t>
  </si>
  <si>
    <t>ER</t>
  </si>
  <si>
    <t>prairies équilibrées dominées par les ray-grass</t>
  </si>
  <si>
    <t>AP</t>
  </si>
  <si>
    <t>Alopecurus pratensis / Vulpin des prés</t>
  </si>
  <si>
    <t>L</t>
  </si>
  <si>
    <t>prairies riches en légumineuses</t>
  </si>
  <si>
    <t>TR</t>
  </si>
  <si>
    <t>Triflorium repens / Trèfle blanc</t>
  </si>
  <si>
    <t>Df</t>
  </si>
  <si>
    <t>prairies riches en autres plantes à feuilles fines</t>
  </si>
  <si>
    <t>TP</t>
  </si>
  <si>
    <t>Trifolium pratense / Trèfle violet</t>
  </si>
  <si>
    <t>Dt</t>
  </si>
  <si>
    <t>prairies riches en autres plantes à tiges grossières</t>
  </si>
  <si>
    <t>MS</t>
  </si>
  <si>
    <t>Medicago sativa / luzerne</t>
  </si>
  <si>
    <t>G, %</t>
  </si>
  <si>
    <t>GR, %</t>
  </si>
  <si>
    <t>E, %</t>
  </si>
  <si>
    <t>ER, %</t>
  </si>
  <si>
    <t>L, %</t>
  </si>
  <si>
    <t>Df, %</t>
  </si>
  <si>
    <t>Dt, %</t>
  </si>
  <si>
    <t>Ray-grass anglais / Englisches Raigras / Lolium perene</t>
  </si>
  <si>
    <t>Ray-grass d'Italie / Italienisches Raigras / Lolium multiflorum</t>
  </si>
  <si>
    <t>Dactyle / Knaulgras / Dactylis glomerata</t>
  </si>
  <si>
    <t>Vulpin des prés / Wiesen-Fuchsschwanz / Alopecurus pratensis</t>
  </si>
  <si>
    <t>Trèfle blanc / Weissklee / Trifolium repens</t>
  </si>
  <si>
    <t>Trèfle violet / Rotklee / Trifolium pratense</t>
  </si>
  <si>
    <t>Dent-de-lion / Löwenzahn / Taraxacum oficinale</t>
  </si>
  <si>
    <t>Anthrisque sauvage / Wiesenkerbel / Anthriscus silv.</t>
  </si>
  <si>
    <t>Grande berce / Bärenklau / Heracleum sphon.</t>
  </si>
  <si>
    <t>Quelle der editierte Werten</t>
  </si>
  <si>
    <t>TS</t>
  </si>
  <si>
    <t>Trockensubstanz, g/kg</t>
  </si>
  <si>
    <t>Stadium</t>
  </si>
  <si>
    <t>Stadium der Pflanzenentwicklung zum Zeitpunkt ihrer Verwendung; Kapitel 13, Tab. 13.2</t>
  </si>
  <si>
    <t>Netto-Energie Milch (Laktation), MJ/kg TS</t>
  </si>
  <si>
    <t>Netto-Energie Mast (Wachtum), MJ/kg TS</t>
  </si>
  <si>
    <t>UE</t>
  </si>
  <si>
    <t>Umsetzbare Energie, MJ/kg TS</t>
  </si>
  <si>
    <t>APDE</t>
  </si>
  <si>
    <t>APDN</t>
  </si>
  <si>
    <t>OS</t>
  </si>
  <si>
    <t>Organische Substanz, g/kg TS</t>
  </si>
  <si>
    <t>Nährwert von Wiesenpflanzen 1. Trockensubstanz- , Rohprotein- und Zuckergehalte</t>
  </si>
  <si>
    <t>Agrarforschung 8 (2),  (S. 79-86), B.Jeangros et J.Scehovic, 2001</t>
  </si>
  <si>
    <t>RP</t>
  </si>
  <si>
    <t>Rohprotein, g/kg TS</t>
  </si>
  <si>
    <t>Nährwert von Wiesenpflanzen 2. Gehalt an Zellwandesbestandteilen</t>
  </si>
  <si>
    <t>Agrarforschung 8 (4),  (S. 180-185), R.Daccord et Y.Arrigo, 2001</t>
  </si>
  <si>
    <t>RF</t>
  </si>
  <si>
    <t>Rohfaser, g/kg TS</t>
  </si>
  <si>
    <t>Nährwert von Wiesenpflanzen 3. Gehalt an Ca, P, Mg und K</t>
  </si>
  <si>
    <t>Agrarforschung 8 (7),  (S. 264-269), R.Daccord et Y.Arrigo, 2001</t>
  </si>
  <si>
    <t>Zellwände (Van Soest), g/kg TS</t>
  </si>
  <si>
    <t>Nährwert von Wiesenpflanzen 4. Phenolische Verbindungen</t>
  </si>
  <si>
    <t>Agrarforschung 8 (7),  (S. 270-275), B.Jeangros et J.Scehovic, 2001</t>
  </si>
  <si>
    <t>Lignozellulose (Van Soest), g/kg TS</t>
  </si>
  <si>
    <t>Nährwert von Wiesenpflanzen 5. Verdaulichkeit</t>
  </si>
  <si>
    <t>Agrarforschung 8 (9),  (S. 354-359), F.X. Schübiger, J. Lehmann, 2001</t>
  </si>
  <si>
    <t>ZU</t>
  </si>
  <si>
    <t>Zucker, g/kg TS</t>
  </si>
  <si>
    <t>Nährwert von Wiesenpflanzen 6. Energie- und Proteinwert</t>
  </si>
  <si>
    <t>Agrarforschung 9 (1),  (S. 22-27), R.Daccord et Y.Arrigo, 2002</t>
  </si>
  <si>
    <t>vOS</t>
  </si>
  <si>
    <t>Verdaulichkeit der organischen Substanz, %</t>
  </si>
  <si>
    <t>Nährwert von Wiesenpflanzen 7. Aminosäuren-Gehalt</t>
  </si>
  <si>
    <t>Agrarforschung 11 (1),  (S. 16-21), R.Daccord et Y.Arrigo, 2004</t>
  </si>
  <si>
    <t>aRP</t>
  </si>
  <si>
    <t>Abbaubarkeit des Rohproteins, %</t>
  </si>
  <si>
    <t>Nährwert von Wiesenpflanzen 8. Bruttoenergie-Gehalt</t>
  </si>
  <si>
    <t>Agrarforschung 11 (2),  (S. 50-53), R.Daccord et Y.Arrigo, 2004</t>
  </si>
  <si>
    <t>RA</t>
  </si>
  <si>
    <t>Rohasche, g/kg TS</t>
  </si>
  <si>
    <t>Kalzium, g/kg TS</t>
  </si>
  <si>
    <t>Phosphor, g/kg TS</t>
  </si>
  <si>
    <t>Magnesium, g/kg TS</t>
  </si>
  <si>
    <t>Kalium, g/kg TS</t>
  </si>
  <si>
    <t>Natrium, g/kg TS</t>
  </si>
  <si>
    <t xml:space="preserve">Schlegel P., Amaudruz M., Python P., 2017. Mineralstoffgehalt im Wiesenfutter in Abhängigkeit von Herkunft (Region und Höhenlage). Agrarforschung Schweiz. </t>
  </si>
  <si>
    <t>Chlor, g/kg MS</t>
  </si>
  <si>
    <t>Schwefel, g/kg MS</t>
  </si>
  <si>
    <t>Kupfer, mg/kg TS</t>
  </si>
  <si>
    <t>AS</t>
  </si>
  <si>
    <t>Aminosäuren, g/kg TS und g/100g APDE</t>
  </si>
  <si>
    <t>Quelle: Nähwert von Wiesenpflanzen, siehe oben</t>
  </si>
  <si>
    <t>Definierte botanische Zusammensetzung aller Aufwüchse</t>
  </si>
  <si>
    <t>Tabelle 13.1 Kapitel 13 Grünes Buchs</t>
  </si>
  <si>
    <t>Gräserreich, andere als Raigräser</t>
  </si>
  <si>
    <t>Lolium perene / Englisches Raigras</t>
  </si>
  <si>
    <t>Gräserreich , hauptsächlich Raigräser</t>
  </si>
  <si>
    <t>Lolium multiflorum / Italienisches Raigras</t>
  </si>
  <si>
    <t>A</t>
  </si>
  <si>
    <t>Ausgewogen, andere als Raigräser</t>
  </si>
  <si>
    <t>Dactylis glomerata / Knaulgras</t>
  </si>
  <si>
    <t>AR</t>
  </si>
  <si>
    <t xml:space="preserve">Ausgewogen, hauptsächlich Raigräser </t>
  </si>
  <si>
    <t>Alopecurus pratensis / Wiesen-Fuchsschwanz</t>
  </si>
  <si>
    <t>Leguminosenreich</t>
  </si>
  <si>
    <t>Triflorium repens / Weissklee</t>
  </si>
  <si>
    <t>KF</t>
  </si>
  <si>
    <t>Kräuterreich, feinblättrige Kräuter</t>
  </si>
  <si>
    <t>Trifolium pratense / Rotklee</t>
  </si>
  <si>
    <t>KG</t>
  </si>
  <si>
    <t>Kräuterreich, grobstängelige Kräuter</t>
  </si>
  <si>
    <t>Medicago sativa / Luzerne</t>
  </si>
  <si>
    <t>A, %</t>
  </si>
  <si>
    <t>AR, %</t>
  </si>
  <si>
    <t>autres fourrages</t>
  </si>
  <si>
    <t>teneurs / kg MS</t>
  </si>
  <si>
    <t>Fourrages verts, céréales</t>
  </si>
  <si>
    <t>Avoine</t>
  </si>
  <si>
    <t>montaison</t>
  </si>
  <si>
    <t>épiaison</t>
  </si>
  <si>
    <t>Blé</t>
  </si>
  <si>
    <t>floraison</t>
  </si>
  <si>
    <t>laiteux</t>
  </si>
  <si>
    <t>pâteux</t>
  </si>
  <si>
    <t xml:space="preserve">Maïs plante entière </t>
  </si>
  <si>
    <t>-</t>
  </si>
  <si>
    <t>pâteux-mou</t>
  </si>
  <si>
    <t>pâteux-dur 
55% épis
conditions normales</t>
  </si>
  <si>
    <t>pâteux-dur 60% épis
conditions favorables:</t>
  </si>
  <si>
    <t>pâteux-dur 45% épis
conditions défavorables</t>
  </si>
  <si>
    <t>Orge</t>
  </si>
  <si>
    <t>Seigle</t>
  </si>
  <si>
    <t>Sorgho</t>
  </si>
  <si>
    <t>Triticale</t>
  </si>
  <si>
    <t>Fourrages verts, divers</t>
  </si>
  <si>
    <t>Féverole</t>
  </si>
  <si>
    <t>pré-floraison</t>
  </si>
  <si>
    <t>format. des gousses</t>
  </si>
  <si>
    <t>Pois</t>
  </si>
  <si>
    <t>format. des graines</t>
  </si>
  <si>
    <t>graines jaunissantes</t>
  </si>
  <si>
    <t>Mélange Landsberger</t>
  </si>
  <si>
    <t>précoce</t>
  </si>
  <si>
    <t>tardif</t>
  </si>
  <si>
    <t>Mélange vesce-avoine</t>
  </si>
  <si>
    <t>Choux de Chine</t>
  </si>
  <si>
    <t>Choux moellier</t>
  </si>
  <si>
    <t>Colza</t>
  </si>
  <si>
    <t>feuillu</t>
  </si>
  <si>
    <t>Navette</t>
  </si>
  <si>
    <t>Tournesol</t>
  </si>
  <si>
    <t>Feuilles de betteraves</t>
  </si>
  <si>
    <t>sans collet</t>
  </si>
  <si>
    <t>avec collet</t>
  </si>
  <si>
    <t>Fourrages ensilés, céréales + divers</t>
  </si>
  <si>
    <t>pâteux-dur 55% épis
conditions normales:</t>
  </si>
  <si>
    <t>Fourrages déshydratés</t>
  </si>
  <si>
    <t>pâteux-dur 45% épis
conditions défavorables:</t>
  </si>
  <si>
    <t>andere Raufutter</t>
  </si>
  <si>
    <t>Zucker</t>
  </si>
  <si>
    <t>Hafer</t>
  </si>
  <si>
    <t>im Schossen</t>
  </si>
  <si>
    <t>Rispenschieben</t>
  </si>
  <si>
    <t>Weizen</t>
  </si>
  <si>
    <t>Blüte</t>
  </si>
  <si>
    <t>Milchreife</t>
  </si>
  <si>
    <t>Teigreife</t>
  </si>
  <si>
    <t xml:space="preserve">Mais ganze Pflanze </t>
  </si>
  <si>
    <t>Beginn Teigreife</t>
  </si>
  <si>
    <t>Teigreife, Kolbenanteil 55 %,
normale Bedingungen</t>
  </si>
  <si>
    <t>Teigreife, Kolbenanteil 60 %, günstige Bedingungen</t>
  </si>
  <si>
    <t>Teigreife, Kolbenanteil 45 %,
ungünstige Bedingungen</t>
  </si>
  <si>
    <t>Gerste</t>
  </si>
  <si>
    <t>Roggen</t>
  </si>
  <si>
    <t>Hirse</t>
  </si>
  <si>
    <t>Grünfutter verschiedene</t>
  </si>
  <si>
    <t>Ackerbohnen</t>
  </si>
  <si>
    <t>vor Blüte</t>
  </si>
  <si>
    <t>Hülsenansatz</t>
  </si>
  <si>
    <t>Erbsen</t>
  </si>
  <si>
    <t>Grüne Erbsen</t>
  </si>
  <si>
    <t>Gelbe Erbsen</t>
  </si>
  <si>
    <t>Landsbergergemenge</t>
  </si>
  <si>
    <t>früh</t>
  </si>
  <si>
    <t>spät</t>
  </si>
  <si>
    <t>Wickhafer</t>
  </si>
  <si>
    <t>Chinakohl</t>
  </si>
  <si>
    <t>Markstammkohl</t>
  </si>
  <si>
    <t>Raps</t>
  </si>
  <si>
    <t>Winterrübsen</t>
  </si>
  <si>
    <t>Sonnenblumen</t>
  </si>
  <si>
    <t>Rübenblätter</t>
  </si>
  <si>
    <t>ohne Köpfe</t>
  </si>
  <si>
    <t>mit Köpfen</t>
  </si>
  <si>
    <t>Silagen Verschiedene</t>
  </si>
  <si>
    <t>Valeur nutritive des herbages, repousses en vert, ensilées, séchées ou séchées artificiellement (teneurs par kg de MS)</t>
  </si>
  <si>
    <t>Valeur nutritive des herbages 1ères pousses en vert, ensilés, séchés et séchés artificiellement (teneurs par kg de MS)</t>
  </si>
  <si>
    <t xml:space="preserve">L'utilisation du fourrage au stades1 n'est pas adéquate pour des raisons de pérennité des prairies ou des plantes et pour des raisons nutritionnelles.   </t>
  </si>
  <si>
    <t xml:space="preserve">L'utilisation du fourrage au stade 1 n'est pas adéquate pour des raisons de pérennité des prairies ou des plantes et pour des raisons nutritionnelles.   </t>
  </si>
  <si>
    <t>Entwicklungstadium</t>
  </si>
  <si>
    <t xml:space="preserve">Ca  </t>
  </si>
  <si>
    <t xml:space="preserve">ADF  </t>
  </si>
  <si>
    <t xml:space="preserve">NEV  </t>
  </si>
  <si>
    <t xml:space="preserve">NEL   </t>
  </si>
  <si>
    <t xml:space="preserve">NEL  </t>
  </si>
  <si>
    <t>Raufutter künstlich getrocknet</t>
  </si>
  <si>
    <t xml:space="preserve">Grünfutter Getreide
</t>
  </si>
  <si>
    <t xml:space="preserve">stade de développement
</t>
  </si>
  <si>
    <t>stade de développement</t>
  </si>
  <si>
    <t>g/100g PAIE</t>
  </si>
  <si>
    <t>g/100g APDE</t>
  </si>
  <si>
    <t>g/kg TS</t>
  </si>
  <si>
    <t>g/kg MS</t>
  </si>
  <si>
    <t>Lysine</t>
  </si>
  <si>
    <t>Lysin</t>
  </si>
  <si>
    <t>Méthionine</t>
  </si>
  <si>
    <t>Methionin</t>
  </si>
  <si>
    <t>Leucine</t>
  </si>
  <si>
    <t>Leucin</t>
  </si>
  <si>
    <t>Histidine</t>
  </si>
  <si>
    <t>Phényl-alanine</t>
  </si>
  <si>
    <t>Thréonine</t>
  </si>
  <si>
    <t>Isoleucine</t>
  </si>
  <si>
    <t>Valine</t>
  </si>
  <si>
    <t>Arginine</t>
  </si>
  <si>
    <t>Histidin</t>
  </si>
  <si>
    <t>Phenylalanin</t>
  </si>
  <si>
    <t>Threonin</t>
  </si>
  <si>
    <t>Isoleucin</t>
  </si>
  <si>
    <t>Valin</t>
  </si>
  <si>
    <t>Arginin</t>
  </si>
  <si>
    <t xml:space="preserve">Cl </t>
  </si>
  <si>
    <t xml:space="preserve">S </t>
  </si>
  <si>
    <t xml:space="preserve">Cu </t>
  </si>
  <si>
    <t xml:space="preserve">Fe </t>
  </si>
  <si>
    <t xml:space="preserve">Mn </t>
  </si>
  <si>
    <t xml:space="preserve">Zn </t>
  </si>
  <si>
    <t xml:space="preserve">Co </t>
  </si>
  <si>
    <t xml:space="preserve">Se </t>
  </si>
  <si>
    <r>
      <rPr>
        <b/>
        <sz val="8"/>
        <color theme="6" tint="-0.499984740745262"/>
        <rFont val="Arial"/>
        <family val="2"/>
      </rPr>
      <t>Grünfutter Mischbestände</t>
    </r>
    <r>
      <rPr>
        <b/>
        <sz val="8"/>
        <color theme="1"/>
        <rFont val="Arial"/>
        <family val="2"/>
      </rPr>
      <t xml:space="preserve">
</t>
    </r>
  </si>
  <si>
    <t>mélanges en vert</t>
  </si>
  <si>
    <t>Grünfutter Reinbestände</t>
  </si>
  <si>
    <t>espèces pures en vert</t>
  </si>
  <si>
    <t>mélanges ensilés</t>
  </si>
  <si>
    <t>Silagen Mischbestände</t>
  </si>
  <si>
    <t>espèces pures ensilées</t>
  </si>
  <si>
    <t>mélanges séchés</t>
  </si>
  <si>
    <t>Dürrfuter Mischbestände</t>
  </si>
  <si>
    <t>espèces pures séchées</t>
  </si>
  <si>
    <t>Dürrfutter Reinbestände</t>
  </si>
  <si>
    <t>mélanges déshydratés</t>
  </si>
  <si>
    <r>
      <rPr>
        <b/>
        <sz val="8"/>
        <color theme="4" tint="0.59999389629810485"/>
        <rFont val="Arial"/>
        <family val="2"/>
      </rPr>
      <t>Raufutter künstlich getrocknet Mischbestände</t>
    </r>
    <r>
      <rPr>
        <b/>
        <sz val="8"/>
        <color theme="7" tint="0.79998168889431442"/>
        <rFont val="Arial"/>
        <family val="2"/>
      </rPr>
      <t xml:space="preserve">
</t>
    </r>
  </si>
  <si>
    <t>Entwicklung-
stadium</t>
  </si>
  <si>
    <t>repousses</t>
  </si>
  <si>
    <t>folgende Aufwüchse</t>
  </si>
  <si>
    <t>espèces pures déshydratées</t>
  </si>
  <si>
    <r>
      <rPr>
        <b/>
        <sz val="8"/>
        <color theme="4" tint="0.59999389629810485"/>
        <rFont val="Arial"/>
        <family val="2"/>
      </rPr>
      <t>Raufutter künstlich getrocknet Reinbestände</t>
    </r>
    <r>
      <rPr>
        <b/>
        <sz val="8"/>
        <color theme="7" tint="0.79998168889431442"/>
        <rFont val="Arial"/>
        <family val="2"/>
      </rPr>
      <t xml:space="preserve">
</t>
    </r>
  </si>
  <si>
    <t>1ères pousses</t>
  </si>
  <si>
    <t>Gehalt in TS</t>
  </si>
  <si>
    <t>Grünfutter Mischbestände</t>
  </si>
  <si>
    <t>Botanische Zusammensetzung der Mischungen</t>
  </si>
  <si>
    <t>Composition botanique des mélanges</t>
  </si>
  <si>
    <t>Explications</t>
  </si>
  <si>
    <t>Erklärungen</t>
  </si>
  <si>
    <t>Valeur nutritive des plantes des prairies, bibliographie ci-dessus</t>
  </si>
  <si>
    <t>Nähwert von Wiesenpflanzen, siehe oben</t>
  </si>
  <si>
    <t>Mineralstoffe, Quelle zu Mischbestände:</t>
  </si>
  <si>
    <t xml:space="preserve">Minéraux, source pour les mélanges: </t>
  </si>
  <si>
    <t xml:space="preserve">Minéraux, source pour les espèces pures: </t>
  </si>
  <si>
    <t xml:space="preserve">Mineralstoffe, Quelle zu Reinbestände: </t>
  </si>
  <si>
    <t>A12</t>
  </si>
  <si>
    <t>A13</t>
  </si>
  <si>
    <t>A14</t>
  </si>
  <si>
    <t>A15</t>
  </si>
  <si>
    <t>A16</t>
  </si>
  <si>
    <t>A17</t>
  </si>
  <si>
    <t>A18</t>
  </si>
  <si>
    <t>A19</t>
  </si>
  <si>
    <t>A20</t>
  </si>
  <si>
    <t>A21</t>
  </si>
  <si>
    <t>A22</t>
  </si>
  <si>
    <t>A23</t>
  </si>
  <si>
    <t>A24</t>
  </si>
  <si>
    <t>A25</t>
  </si>
  <si>
    <t>A26</t>
  </si>
  <si>
    <t>A27</t>
  </si>
  <si>
    <t>A28</t>
  </si>
  <si>
    <t>A40</t>
  </si>
  <si>
    <t>A41</t>
  </si>
  <si>
    <t>A42</t>
  </si>
  <si>
    <t>A44</t>
  </si>
  <si>
    <t>A43</t>
  </si>
  <si>
    <t>A45</t>
  </si>
  <si>
    <t>A46</t>
  </si>
  <si>
    <t>A47</t>
  </si>
  <si>
    <t>A48</t>
  </si>
  <si>
    <t>A49</t>
  </si>
  <si>
    <t>A50</t>
  </si>
  <si>
    <t>A51</t>
  </si>
  <si>
    <t>A70</t>
  </si>
  <si>
    <t>Absorbierbares Protein im Darm das auf Grund der verfügbaren Energiemenge
aufgebaut werden kann, g/kg TS</t>
  </si>
  <si>
    <t>Absorbierbares Protein im Darm das auf Grund des abgebauten Rohproteins aufgebaut werden kann, g/kg TS</t>
  </si>
  <si>
    <t>Eisen, mg/kg TS</t>
  </si>
  <si>
    <t>Mangan, mg/kg TS</t>
  </si>
  <si>
    <t>Zink, mg/kg TS</t>
  </si>
  <si>
    <t>Kobalt, mg/kg TS</t>
  </si>
  <si>
    <t>Selen, mg/kg TS</t>
  </si>
  <si>
    <t>Die folgenden Aufwüchse werden sehr wahrscheinlich weniger Löwenzahn und mehr Weisklee beinhalten.</t>
  </si>
  <si>
    <t>Darum kann die botanische Zusammensetzung einer Wiese zwischen dem 1. und den folgenden Aufwüchsen variieren.</t>
  </si>
  <si>
    <t>Nur die Kenntnis der botanischen Zusammensetzung erlaubt die richtige Wahl des Typus einer Wiese</t>
  </si>
  <si>
    <t>Ray-grass anglais / Englisches Raigras / Lolium perenne</t>
  </si>
  <si>
    <t>Fütterungsempfehlungen für Wiederkäuer, Grünes Buch, Formeln und Regressionen, Kapitel 15, vOS Regressionen mit RF</t>
  </si>
  <si>
    <t>Die Abkürzungen sind auf dem Blatt Erklärungen erläutert</t>
  </si>
  <si>
    <t>Quelle der Werte sind im Blatt Erklärungen aufgeführt</t>
  </si>
  <si>
    <t>1. Aufwuchs</t>
  </si>
  <si>
    <t>Silagen Reinbestände</t>
  </si>
  <si>
    <t>Die botanische Zusammensetzung für die Bearbeitung von Tabellen sind im Blatt Erklärungen zu finden</t>
  </si>
  <si>
    <t>auteurs</t>
  </si>
  <si>
    <t>Y. Arrigo
U. Wyss
P. Schlegel</t>
  </si>
  <si>
    <t>Nährwerttabelle für Raufutter 1. Aufwüchse als Grünfutter, Silage, Dürfutter,  Raufutter künstlich getrocknet  (Gehaltsangaben pro kg TS)</t>
  </si>
  <si>
    <t>Die Nutzung der Wiesen im Stadium 1 ist aus Gründen der Erhaltung der Wiesenbestände sowie aus der Sicht der Fütterung nicht angepass.</t>
  </si>
  <si>
    <t>Nährwerttabelle für Raufutter folg. Aufwüchse als Grünfutter, Silage, Dürfutter,  Raufutter künstlich getrocknet  (Gehaltsangaben pro kg 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</si>
</sst>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Arial"/>
      <family val="2"/>
    </font>
    <font>
      <b/>
      <sz val="11"/>
      <color theme="0"/>
      <name val="Arial"/>
      <family val="2"/>
    </font>
    <font>
      <b/>
      <sz val="11"/>
      <color theme="1"/>
      <name val="Arial"/>
      <family val="2"/>
    </font>
    <font>
      <b/>
      <sz val="14"/>
      <name val="Arial"/>
      <family val="2"/>
    </font>
    <font>
      <sz val="10"/>
      <name val="Arial"/>
      <family val="2"/>
    </font>
    <font>
      <b/>
      <sz val="14"/>
      <color theme="4"/>
      <name val="Arial"/>
      <family val="2"/>
    </font>
    <font>
      <sz val="10"/>
      <color theme="4"/>
      <name val="Arial"/>
      <family val="2"/>
    </font>
    <font>
      <b/>
      <sz val="22"/>
      <color rgb="FFFF0000"/>
      <name val="Arial"/>
      <family val="2"/>
    </font>
    <font>
      <b/>
      <sz val="14"/>
      <color rgb="FFFF0000"/>
      <name val="Arial"/>
      <family val="2"/>
    </font>
    <font>
      <b/>
      <sz val="22"/>
      <color theme="1"/>
      <name val="Arial"/>
      <family val="2"/>
    </font>
    <font>
      <b/>
      <sz val="22"/>
      <color theme="6" tint="-0.499984740745262"/>
      <name val="Arial"/>
      <family val="2"/>
    </font>
    <font>
      <b/>
      <sz val="11"/>
      <name val="Arial"/>
      <family val="2"/>
    </font>
    <font>
      <b/>
      <sz val="11"/>
      <color theme="4" tint="-0.249977111117893"/>
      <name val="Arial"/>
      <family val="2"/>
    </font>
    <font>
      <b/>
      <sz val="22"/>
      <color theme="7" tint="0.79998168889431442"/>
      <name val="Arial"/>
      <family val="2"/>
    </font>
    <font>
      <b/>
      <sz val="11"/>
      <color theme="7" tint="0.79998168889431442"/>
      <name val="Arial"/>
      <family val="2"/>
    </font>
    <font>
      <b/>
      <sz val="11"/>
      <color theme="4" tint="0.59999389629810485"/>
      <name val="Arial"/>
      <family val="2"/>
    </font>
    <font>
      <b/>
      <sz val="12"/>
      <name val="Arial"/>
      <family val="2"/>
    </font>
    <font>
      <b/>
      <sz val="10"/>
      <name val="Arial"/>
      <family val="2"/>
    </font>
    <font>
      <b/>
      <sz val="14"/>
      <color theme="7" tint="0.79998168889431442"/>
      <name val="Arial"/>
      <family val="2"/>
    </font>
    <font>
      <b/>
      <sz val="10"/>
      <color theme="0"/>
      <name val="Arial"/>
      <family val="2"/>
    </font>
    <font>
      <sz val="10"/>
      <color theme="0"/>
      <name val="Arial"/>
      <family val="2"/>
    </font>
    <font>
      <b/>
      <sz val="11"/>
      <color theme="8"/>
      <name val="Arial"/>
      <family val="2"/>
    </font>
    <font>
      <sz val="10"/>
      <color theme="8"/>
      <name val="Arial"/>
      <family val="2"/>
    </font>
    <font>
      <b/>
      <sz val="8"/>
      <color theme="1"/>
      <name val="Arial"/>
      <family val="2"/>
    </font>
    <font>
      <b/>
      <sz val="8"/>
      <name val="Arial"/>
      <family val="2"/>
    </font>
    <font>
      <b/>
      <sz val="22"/>
      <name val="Arial"/>
      <family val="2"/>
    </font>
    <font>
      <b/>
      <sz val="8"/>
      <color theme="8"/>
      <name val="Arial"/>
      <family val="2"/>
    </font>
    <font>
      <b/>
      <sz val="8"/>
      <color theme="7" tint="0.79998168889431442"/>
      <name val="Arial"/>
      <family val="2"/>
    </font>
    <font>
      <b/>
      <sz val="8"/>
      <color theme="6" tint="-0.499984740745262"/>
      <name val="Arial"/>
      <family val="2"/>
    </font>
    <font>
      <b/>
      <sz val="8"/>
      <color theme="6" tint="-0.249977111117893"/>
      <name val="Arial"/>
      <family val="2"/>
    </font>
    <font>
      <b/>
      <sz val="8"/>
      <color theme="9" tint="-0.249977111117893"/>
      <name val="Arial"/>
      <family val="2"/>
    </font>
    <font>
      <b/>
      <sz val="8"/>
      <color theme="4" tint="0.59999389629810485"/>
      <name val="Arial"/>
      <family val="2"/>
    </font>
    <font>
      <sz val="11"/>
      <name val="Arial"/>
      <family val="2"/>
    </font>
    <font>
      <sz val="8"/>
      <color rgb="FF000000"/>
      <name val="Segoe UI"/>
      <family val="2"/>
    </font>
    <font>
      <sz val="12"/>
      <color theme="1"/>
      <name val="Arial"/>
      <family val="2"/>
    </font>
    <font>
      <sz val="11"/>
      <color rgb="FFFF0000"/>
      <name val="Arial"/>
      <family val="2"/>
    </font>
    <font>
      <sz val="11"/>
      <color theme="0"/>
      <name val="Arial"/>
      <family val="2"/>
    </font>
  </fonts>
  <fills count="18">
    <fill>
      <patternFill patternType="none"/>
    </fill>
    <fill>
      <patternFill patternType="gray125"/>
    </fill>
    <fill>
      <patternFill patternType="solid">
        <fgColor rgb="FF92D05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CCCC00"/>
        <bgColor indexed="64"/>
      </patternFill>
    </fill>
    <fill>
      <patternFill patternType="solid">
        <fgColor theme="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00B050"/>
        <bgColor indexed="64"/>
      </patternFill>
    </fill>
    <fill>
      <patternFill patternType="solid">
        <fgColor theme="1"/>
        <bgColor indexed="64"/>
      </patternFill>
    </fill>
    <fill>
      <patternFill patternType="solid">
        <fgColor theme="2" tint="-0.749992370372631"/>
        <bgColor indexed="64"/>
      </patternFill>
    </fill>
    <fill>
      <patternFill patternType="solid">
        <fgColor rgb="FFFFFF00"/>
        <bgColor indexed="64"/>
      </patternFill>
    </fill>
    <fill>
      <patternFill patternType="solid">
        <fgColor theme="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76">
    <xf numFmtId="0" fontId="0" fillId="0" borderId="0" xfId="0"/>
    <xf numFmtId="0" fontId="3" fillId="0" borderId="0" xfId="0" applyFont="1" applyAlignment="1"/>
    <xf numFmtId="0" fontId="4" fillId="0" borderId="0" xfId="0" applyFont="1" applyAlignment="1"/>
    <xf numFmtId="0" fontId="0" fillId="0" borderId="0" xfId="0" applyFont="1"/>
    <xf numFmtId="0" fontId="4" fillId="0" borderId="0" xfId="0" applyFont="1" applyAlignment="1"/>
    <xf numFmtId="0" fontId="4" fillId="0" borderId="0" xfId="0" applyFont="1"/>
    <xf numFmtId="0" fontId="5" fillId="0" borderId="0" xfId="0" applyFont="1" applyAlignment="1"/>
    <xf numFmtId="0" fontId="6" fillId="0" borderId="0" xfId="0" applyFont="1" applyAlignment="1"/>
    <xf numFmtId="0" fontId="6" fillId="0" borderId="0" xfId="0" applyFont="1"/>
    <xf numFmtId="0" fontId="6" fillId="0" borderId="0" xfId="0" applyFont="1" applyAlignment="1"/>
    <xf numFmtId="0" fontId="8" fillId="2" borderId="2" xfId="0" applyFont="1" applyFill="1" applyBorder="1" applyAlignment="1">
      <alignment horizontal="center" vertic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3" borderId="4" xfId="0" applyFont="1" applyFill="1" applyBorder="1" applyAlignment="1">
      <alignment horizontal="center" wrapText="1"/>
    </xf>
    <xf numFmtId="0" fontId="4" fillId="4" borderId="4" xfId="0" applyFont="1" applyFill="1" applyBorder="1" applyAlignment="1">
      <alignment horizontal="center" wrapText="1"/>
    </xf>
    <xf numFmtId="0" fontId="4" fillId="5" borderId="4" xfId="0" applyFont="1" applyFill="1" applyBorder="1" applyAlignment="1">
      <alignment horizontal="center" wrapText="1"/>
    </xf>
    <xf numFmtId="0" fontId="0" fillId="0" borderId="2" xfId="0" applyBorder="1"/>
    <xf numFmtId="0" fontId="4" fillId="6" borderId="5" xfId="0" applyFont="1" applyFill="1" applyBorder="1" applyAlignment="1">
      <alignment horizontal="center" wrapText="1"/>
    </xf>
    <xf numFmtId="0" fontId="4" fillId="6" borderId="6" xfId="0" applyFont="1" applyFill="1" applyBorder="1" applyAlignment="1">
      <alignment horizontal="center" wrapText="1"/>
    </xf>
    <xf numFmtId="0" fontId="0" fillId="2" borderId="7" xfId="0" applyFill="1" applyBorder="1"/>
    <xf numFmtId="0" fontId="4" fillId="2" borderId="8" xfId="0" applyFont="1" applyFill="1" applyBorder="1" applyAlignment="1">
      <alignment wrapText="1"/>
    </xf>
    <xf numFmtId="0" fontId="4" fillId="2" borderId="8" xfId="0" applyFont="1" applyFill="1" applyBorder="1"/>
    <xf numFmtId="0" fontId="4" fillId="0" borderId="8" xfId="0" applyFont="1" applyBorder="1"/>
    <xf numFmtId="0" fontId="0" fillId="0" borderId="9" xfId="0" applyBorder="1" applyAlignment="1">
      <alignment horizontal="center"/>
    </xf>
    <xf numFmtId="0" fontId="0" fillId="0" borderId="9" xfId="0" applyFont="1" applyBorder="1" applyAlignment="1">
      <alignment horizontal="center"/>
    </xf>
    <xf numFmtId="0" fontId="0" fillId="0" borderId="8" xfId="0" applyBorder="1"/>
    <xf numFmtId="0" fontId="4" fillId="0" borderId="10" xfId="0" applyFont="1" applyFill="1" applyBorder="1" applyAlignment="1">
      <alignment horizontal="center" wrapText="1"/>
    </xf>
    <xf numFmtId="0" fontId="0" fillId="0" borderId="8" xfId="0" applyFill="1" applyBorder="1"/>
    <xf numFmtId="0" fontId="4" fillId="0" borderId="11" xfId="0" applyFont="1" applyFill="1" applyBorder="1" applyAlignment="1">
      <alignment horizontal="center" wrapText="1"/>
    </xf>
    <xf numFmtId="0" fontId="11" fillId="2" borderId="1" xfId="0" applyFont="1" applyFill="1" applyBorder="1"/>
    <xf numFmtId="0" fontId="11" fillId="2" borderId="2" xfId="0" applyFont="1" applyFill="1" applyBorder="1"/>
    <xf numFmtId="0" fontId="4" fillId="0" borderId="2" xfId="0" applyFont="1" applyBorder="1" applyAlignment="1">
      <alignment horizontal="center"/>
    </xf>
    <xf numFmtId="1" fontId="4" fillId="0" borderId="4" xfId="0" applyNumberFormat="1" applyFont="1" applyBorder="1" applyAlignment="1">
      <alignment horizontal="center" vertical="center"/>
    </xf>
    <xf numFmtId="164" fontId="4" fillId="0" borderId="5" xfId="0" applyNumberFormat="1" applyFont="1" applyBorder="1" applyAlignment="1">
      <alignment horizontal="center" vertical="center"/>
    </xf>
    <xf numFmtId="164" fontId="4" fillId="0" borderId="4" xfId="0" applyNumberFormat="1" applyFont="1" applyBorder="1" applyAlignment="1">
      <alignment horizontal="center" vertical="center"/>
    </xf>
    <xf numFmtId="1" fontId="4" fillId="0" borderId="2" xfId="0" applyNumberFormat="1" applyFont="1" applyBorder="1" applyAlignment="1">
      <alignment horizontal="center" vertical="center"/>
    </xf>
    <xf numFmtId="2" fontId="4" fillId="0" borderId="4"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0" borderId="6" xfId="0" applyNumberFormat="1" applyFont="1" applyBorder="1" applyAlignment="1">
      <alignment horizontal="center" vertical="center"/>
    </xf>
    <xf numFmtId="0" fontId="9" fillId="2" borderId="13" xfId="0" applyFont="1" applyFill="1" applyBorder="1" applyAlignment="1">
      <alignment horizontal="center" vertical="center" textRotation="90"/>
    </xf>
    <xf numFmtId="0" fontId="12" fillId="2" borderId="14" xfId="0" applyFont="1" applyFill="1" applyBorder="1"/>
    <xf numFmtId="0" fontId="11" fillId="2" borderId="0" xfId="0" applyFont="1" applyFill="1" applyBorder="1"/>
    <xf numFmtId="0" fontId="4" fillId="0" borderId="0" xfId="0" applyFont="1" applyBorder="1" applyAlignment="1">
      <alignment horizontal="center"/>
    </xf>
    <xf numFmtId="1" fontId="4" fillId="0" borderId="15" xfId="0" applyNumberFormat="1" applyFont="1" applyBorder="1" applyAlignment="1">
      <alignment horizontal="center" vertical="center"/>
    </xf>
    <xf numFmtId="164" fontId="4" fillId="0" borderId="16" xfId="0" applyNumberFormat="1" applyFont="1" applyBorder="1" applyAlignment="1">
      <alignment horizontal="center" vertical="center"/>
    </xf>
    <xf numFmtId="164" fontId="4" fillId="0" borderId="15" xfId="0" applyNumberFormat="1" applyFont="1" applyBorder="1" applyAlignment="1">
      <alignment horizontal="center" vertical="center"/>
    </xf>
    <xf numFmtId="1" fontId="4" fillId="0" borderId="0" xfId="0" applyNumberFormat="1" applyFont="1" applyBorder="1" applyAlignment="1">
      <alignment horizontal="center" vertical="center"/>
    </xf>
    <xf numFmtId="2" fontId="4" fillId="0" borderId="15" xfId="0" applyNumberFormat="1" applyFont="1" applyBorder="1" applyAlignment="1">
      <alignment horizontal="center" vertical="center"/>
    </xf>
    <xf numFmtId="0" fontId="0" fillId="0" borderId="0" xfId="0" applyBorder="1"/>
    <xf numFmtId="164" fontId="4" fillId="0" borderId="0" xfId="0" applyNumberFormat="1" applyFont="1" applyBorder="1" applyAlignment="1">
      <alignment horizontal="center" vertical="center"/>
    </xf>
    <xf numFmtId="164" fontId="4" fillId="0" borderId="17" xfId="0" applyNumberFormat="1" applyFont="1" applyBorder="1" applyAlignment="1">
      <alignment horizontal="center" vertical="center"/>
    </xf>
    <xf numFmtId="0" fontId="11" fillId="2" borderId="14" xfId="0" applyFont="1" applyFill="1" applyBorder="1"/>
    <xf numFmtId="0" fontId="0" fillId="0" borderId="0" xfId="0" applyFill="1" applyBorder="1"/>
    <xf numFmtId="0" fontId="11" fillId="2" borderId="18" xfId="0" applyFont="1" applyFill="1" applyBorder="1"/>
    <xf numFmtId="0" fontId="11" fillId="2" borderId="19" xfId="0" applyFont="1" applyFill="1" applyBorder="1"/>
    <xf numFmtId="0" fontId="4" fillId="0" borderId="19" xfId="0" applyFont="1" applyBorder="1" applyAlignment="1">
      <alignment horizontal="center"/>
    </xf>
    <xf numFmtId="1" fontId="4" fillId="7" borderId="20" xfId="0" applyNumberFormat="1" applyFont="1" applyFill="1" applyBorder="1" applyAlignment="1">
      <alignment horizontal="center" vertical="center"/>
    </xf>
    <xf numFmtId="164" fontId="4" fillId="7" borderId="21" xfId="0" applyNumberFormat="1" applyFont="1" applyFill="1" applyBorder="1" applyAlignment="1">
      <alignment horizontal="center" vertical="center"/>
    </xf>
    <xf numFmtId="164" fontId="4" fillId="7" borderId="20" xfId="0" applyNumberFormat="1" applyFont="1" applyFill="1" applyBorder="1" applyAlignment="1">
      <alignment horizontal="center" vertical="center"/>
    </xf>
    <xf numFmtId="1" fontId="4" fillId="7" borderId="19" xfId="0" applyNumberFormat="1" applyFont="1" applyFill="1" applyBorder="1" applyAlignment="1">
      <alignment horizontal="center" vertical="center"/>
    </xf>
    <xf numFmtId="2" fontId="4" fillId="7" borderId="20" xfId="0" applyNumberFormat="1" applyFont="1" applyFill="1" applyBorder="1" applyAlignment="1">
      <alignment horizontal="center" vertical="center"/>
    </xf>
    <xf numFmtId="164" fontId="4" fillId="7" borderId="19" xfId="0" applyNumberFormat="1" applyFont="1" applyFill="1" applyBorder="1" applyAlignment="1">
      <alignment horizontal="center" vertical="center"/>
    </xf>
    <xf numFmtId="164" fontId="4" fillId="7" borderId="22" xfId="0" applyNumberFormat="1" applyFont="1" applyFill="1" applyBorder="1" applyAlignment="1">
      <alignment horizontal="center" vertical="center"/>
    </xf>
    <xf numFmtId="1" fontId="4" fillId="7" borderId="15" xfId="0" applyNumberFormat="1" applyFont="1" applyFill="1" applyBorder="1" applyAlignment="1">
      <alignment horizontal="center" vertical="center"/>
    </xf>
    <xf numFmtId="164" fontId="4" fillId="7" borderId="16" xfId="0" applyNumberFormat="1" applyFont="1" applyFill="1" applyBorder="1" applyAlignment="1">
      <alignment horizontal="center" vertical="center"/>
    </xf>
    <xf numFmtId="164" fontId="4" fillId="7" borderId="15" xfId="0" applyNumberFormat="1" applyFont="1" applyFill="1" applyBorder="1" applyAlignment="1">
      <alignment horizontal="center" vertical="center"/>
    </xf>
    <xf numFmtId="1" fontId="4" fillId="7" borderId="0" xfId="0" applyNumberFormat="1" applyFont="1" applyFill="1" applyBorder="1" applyAlignment="1">
      <alignment horizontal="center" vertical="center"/>
    </xf>
    <xf numFmtId="2" fontId="4" fillId="7" borderId="15" xfId="0" applyNumberFormat="1" applyFont="1" applyFill="1" applyBorder="1" applyAlignment="1">
      <alignment horizontal="center" vertical="center"/>
    </xf>
    <xf numFmtId="164" fontId="4" fillId="7" borderId="0" xfId="0" applyNumberFormat="1" applyFont="1" applyFill="1" applyBorder="1" applyAlignment="1">
      <alignment horizontal="center" vertical="center"/>
    </xf>
    <xf numFmtId="164" fontId="4" fillId="7" borderId="17" xfId="0" applyNumberFormat="1" applyFont="1" applyFill="1" applyBorder="1" applyAlignment="1">
      <alignment horizontal="center" vertical="center"/>
    </xf>
    <xf numFmtId="1" fontId="4" fillId="0" borderId="20" xfId="0" applyNumberFormat="1" applyFont="1" applyBorder="1" applyAlignment="1">
      <alignment horizontal="center" vertical="center"/>
    </xf>
    <xf numFmtId="164" fontId="4" fillId="0" borderId="21" xfId="0" applyNumberFormat="1" applyFont="1" applyBorder="1" applyAlignment="1">
      <alignment horizontal="center" vertical="center"/>
    </xf>
    <xf numFmtId="164" fontId="4" fillId="0" borderId="20" xfId="0" applyNumberFormat="1" applyFont="1" applyBorder="1" applyAlignment="1">
      <alignment horizontal="center" vertical="center"/>
    </xf>
    <xf numFmtId="1" fontId="4" fillId="0" borderId="19" xfId="0" applyNumberFormat="1" applyFont="1" applyBorder="1" applyAlignment="1">
      <alignment horizontal="center" vertical="center"/>
    </xf>
    <xf numFmtId="2" fontId="4" fillId="0" borderId="20" xfId="0" applyNumberFormat="1" applyFont="1" applyBorder="1" applyAlignment="1">
      <alignment horizontal="center" vertical="center"/>
    </xf>
    <xf numFmtId="164" fontId="4" fillId="0" borderId="19" xfId="0" applyNumberFormat="1" applyFont="1" applyBorder="1" applyAlignment="1">
      <alignment horizontal="center" vertical="center"/>
    </xf>
    <xf numFmtId="164" fontId="4" fillId="0" borderId="22" xfId="0" applyNumberFormat="1" applyFont="1" applyBorder="1" applyAlignment="1">
      <alignment horizontal="center" vertical="center"/>
    </xf>
    <xf numFmtId="0" fontId="11" fillId="2" borderId="18" xfId="0" applyFont="1" applyFill="1" applyBorder="1" applyAlignment="1">
      <alignment wrapText="1"/>
    </xf>
    <xf numFmtId="1" fontId="4" fillId="0" borderId="20" xfId="0" applyNumberFormat="1" applyFont="1" applyFill="1" applyBorder="1" applyAlignment="1">
      <alignment horizontal="center" vertical="center"/>
    </xf>
    <xf numFmtId="164" fontId="4" fillId="0" borderId="21" xfId="0" applyNumberFormat="1" applyFont="1" applyFill="1" applyBorder="1" applyAlignment="1">
      <alignment horizontal="center" vertical="center"/>
    </xf>
    <xf numFmtId="164" fontId="4" fillId="0" borderId="20" xfId="0" applyNumberFormat="1" applyFont="1" applyFill="1" applyBorder="1" applyAlignment="1">
      <alignment horizontal="center" vertical="center"/>
    </xf>
    <xf numFmtId="1" fontId="4" fillId="0" borderId="19"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xf>
    <xf numFmtId="164" fontId="4" fillId="0" borderId="16" xfId="0" applyNumberFormat="1" applyFont="1" applyFill="1" applyBorder="1" applyAlignment="1">
      <alignment horizontal="center" vertical="center"/>
    </xf>
    <xf numFmtId="164" fontId="4" fillId="0" borderId="15"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164" fontId="4" fillId="0" borderId="19"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11" fillId="2" borderId="7" xfId="0" applyFont="1" applyFill="1" applyBorder="1"/>
    <xf numFmtId="0" fontId="11" fillId="2" borderId="8" xfId="0" applyFont="1" applyFill="1" applyBorder="1"/>
    <xf numFmtId="0" fontId="4" fillId="0" borderId="8" xfId="0" applyFont="1" applyBorder="1" applyAlignment="1">
      <alignment horizontal="center"/>
    </xf>
    <xf numFmtId="1" fontId="4" fillId="0" borderId="9"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4" fontId="4" fillId="0" borderId="9"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2" fontId="4" fillId="0" borderId="9" xfId="0" applyNumberFormat="1" applyFont="1" applyFill="1" applyBorder="1" applyAlignment="1">
      <alignment horizontal="center" vertical="center"/>
    </xf>
    <xf numFmtId="164" fontId="4" fillId="0" borderId="8" xfId="0" applyNumberFormat="1" applyFont="1" applyFill="1" applyBorder="1" applyAlignment="1">
      <alignment horizontal="center" vertical="center"/>
    </xf>
    <xf numFmtId="164" fontId="4" fillId="0" borderId="11" xfId="0" applyNumberFormat="1" applyFont="1" applyBorder="1" applyAlignment="1">
      <alignment horizontal="center" vertical="center"/>
    </xf>
    <xf numFmtId="1" fontId="4" fillId="7" borderId="5" xfId="0" applyNumberFormat="1" applyFont="1" applyFill="1" applyBorder="1" applyAlignment="1">
      <alignment horizontal="center" vertical="center"/>
    </xf>
    <xf numFmtId="164" fontId="4" fillId="7" borderId="4" xfId="0" applyNumberFormat="1" applyFont="1" applyFill="1" applyBorder="1" applyAlignment="1">
      <alignment horizontal="center" vertical="center"/>
    </xf>
    <xf numFmtId="1" fontId="4" fillId="7" borderId="4" xfId="0" applyNumberFormat="1" applyFont="1" applyFill="1" applyBorder="1" applyAlignment="1">
      <alignment horizontal="center" vertical="center"/>
    </xf>
    <xf numFmtId="164" fontId="4" fillId="7" borderId="2" xfId="0" applyNumberFormat="1" applyFont="1" applyFill="1" applyBorder="1" applyAlignment="1">
      <alignment horizontal="center" vertical="center"/>
    </xf>
    <xf numFmtId="164" fontId="4" fillId="7" borderId="6" xfId="0" applyNumberFormat="1" applyFont="1" applyFill="1" applyBorder="1" applyAlignment="1">
      <alignment horizontal="center" vertical="center"/>
    </xf>
    <xf numFmtId="1" fontId="4" fillId="7" borderId="16" xfId="0" applyNumberFormat="1" applyFont="1" applyFill="1" applyBorder="1" applyAlignment="1">
      <alignment horizontal="center" vertical="center"/>
    </xf>
    <xf numFmtId="1" fontId="4" fillId="0" borderId="21" xfId="0" applyNumberFormat="1" applyFont="1" applyBorder="1" applyAlignment="1">
      <alignment horizontal="center" vertical="center"/>
    </xf>
    <xf numFmtId="1" fontId="4" fillId="0" borderId="16" xfId="0" applyNumberFormat="1" applyFont="1" applyBorder="1" applyAlignment="1">
      <alignment horizontal="center" vertical="center"/>
    </xf>
    <xf numFmtId="1" fontId="4" fillId="7" borderId="21" xfId="0" applyNumberFormat="1" applyFont="1" applyFill="1" applyBorder="1" applyAlignment="1">
      <alignment horizontal="center" vertical="center"/>
    </xf>
    <xf numFmtId="0" fontId="9" fillId="2" borderId="23" xfId="0" applyFont="1" applyFill="1" applyBorder="1" applyAlignment="1">
      <alignment horizontal="center" vertical="center" textRotation="90"/>
    </xf>
    <xf numFmtId="1" fontId="4" fillId="7" borderId="10" xfId="0" applyNumberFormat="1" applyFont="1" applyFill="1" applyBorder="1" applyAlignment="1">
      <alignment horizontal="center" vertical="center"/>
    </xf>
    <xf numFmtId="164" fontId="4" fillId="7" borderId="9" xfId="0" applyNumberFormat="1" applyFont="1" applyFill="1" applyBorder="1" applyAlignment="1">
      <alignment horizontal="center" vertical="center"/>
    </xf>
    <xf numFmtId="1" fontId="4" fillId="7" borderId="9" xfId="0" applyNumberFormat="1" applyFont="1" applyFill="1" applyBorder="1" applyAlignment="1">
      <alignment horizontal="center" vertical="center"/>
    </xf>
    <xf numFmtId="164" fontId="4" fillId="7" borderId="8" xfId="0" applyNumberFormat="1" applyFont="1" applyFill="1" applyBorder="1" applyAlignment="1">
      <alignment horizontal="center" vertical="center"/>
    </xf>
    <xf numFmtId="164" fontId="4" fillId="7" borderId="11" xfId="0" applyNumberFormat="1" applyFont="1" applyFill="1" applyBorder="1" applyAlignment="1">
      <alignment horizontal="center" vertical="center"/>
    </xf>
    <xf numFmtId="0" fontId="11" fillId="8" borderId="14" xfId="0" applyFont="1" applyFill="1" applyBorder="1"/>
    <xf numFmtId="0" fontId="11" fillId="8" borderId="0" xfId="0" applyFont="1" applyFill="1" applyBorder="1"/>
    <xf numFmtId="2" fontId="4" fillId="0" borderId="17" xfId="0" applyNumberFormat="1" applyFont="1" applyBorder="1" applyAlignment="1">
      <alignment horizontal="center" vertical="center"/>
    </xf>
    <xf numFmtId="0" fontId="10" fillId="8" borderId="13" xfId="0" applyFont="1" applyFill="1" applyBorder="1" applyAlignment="1">
      <alignment horizontal="center" vertical="center" textRotation="90"/>
    </xf>
    <xf numFmtId="0" fontId="12" fillId="8" borderId="14" xfId="0" applyFont="1" applyFill="1" applyBorder="1"/>
    <xf numFmtId="0" fontId="11" fillId="8" borderId="18" xfId="0" applyFont="1" applyFill="1" applyBorder="1"/>
    <xf numFmtId="0" fontId="11" fillId="8" borderId="19" xfId="0" applyFont="1" applyFill="1" applyBorder="1"/>
    <xf numFmtId="2" fontId="4" fillId="7" borderId="22" xfId="0" applyNumberFormat="1" applyFont="1" applyFill="1" applyBorder="1" applyAlignment="1">
      <alignment horizontal="center" vertical="center"/>
    </xf>
    <xf numFmtId="2" fontId="4" fillId="7" borderId="17" xfId="0" applyNumberFormat="1" applyFont="1" applyFill="1" applyBorder="1" applyAlignment="1">
      <alignment horizontal="center" vertical="center"/>
    </xf>
    <xf numFmtId="2" fontId="4" fillId="0" borderId="22" xfId="0" applyNumberFormat="1" applyFont="1" applyBorder="1" applyAlignment="1">
      <alignment horizontal="center" vertical="center"/>
    </xf>
    <xf numFmtId="2" fontId="4" fillId="0" borderId="22" xfId="0" applyNumberFormat="1" applyFont="1" applyFill="1" applyBorder="1" applyAlignment="1">
      <alignment horizontal="center" vertical="center"/>
    </xf>
    <xf numFmtId="2" fontId="4" fillId="0" borderId="17" xfId="0" applyNumberFormat="1" applyFont="1" applyFill="1" applyBorder="1" applyAlignment="1">
      <alignment horizontal="center" vertical="center"/>
    </xf>
    <xf numFmtId="0" fontId="10" fillId="8" borderId="23" xfId="0" applyFont="1" applyFill="1" applyBorder="1" applyAlignment="1">
      <alignment horizontal="center" vertical="center" textRotation="90"/>
    </xf>
    <xf numFmtId="0" fontId="11" fillId="8" borderId="7" xfId="0" applyFont="1" applyFill="1" applyBorder="1"/>
    <xf numFmtId="0" fontId="11" fillId="8" borderId="8" xfId="0" applyFont="1" applyFill="1" applyBorder="1"/>
    <xf numFmtId="2" fontId="4" fillId="0" borderId="11" xfId="0" applyNumberFormat="1" applyFont="1" applyFill="1" applyBorder="1" applyAlignment="1">
      <alignment horizontal="center" vertical="center"/>
    </xf>
    <xf numFmtId="0" fontId="11" fillId="8" borderId="1" xfId="0" applyFont="1" applyFill="1" applyBorder="1"/>
    <xf numFmtId="0" fontId="11" fillId="8" borderId="2" xfId="0" applyFont="1" applyFill="1" applyBorder="1"/>
    <xf numFmtId="0" fontId="9" fillId="8" borderId="13" xfId="0" applyFont="1" applyFill="1" applyBorder="1" applyAlignment="1">
      <alignment horizontal="center" vertical="center" textRotation="90"/>
    </xf>
    <xf numFmtId="0" fontId="9" fillId="8" borderId="23" xfId="0" applyFont="1" applyFill="1" applyBorder="1" applyAlignment="1">
      <alignment horizontal="center" vertical="center" textRotation="90"/>
    </xf>
    <xf numFmtId="0" fontId="11" fillId="4" borderId="1" xfId="0" applyFont="1" applyFill="1" applyBorder="1"/>
    <xf numFmtId="0" fontId="11" fillId="4" borderId="2" xfId="0" applyFont="1" applyFill="1" applyBorder="1"/>
    <xf numFmtId="0" fontId="9" fillId="4" borderId="13" xfId="0" applyFont="1" applyFill="1" applyBorder="1" applyAlignment="1">
      <alignment horizontal="center" vertical="center" textRotation="90"/>
    </xf>
    <xf numFmtId="0" fontId="12" fillId="4" borderId="14" xfId="0" applyFont="1" applyFill="1" applyBorder="1"/>
    <xf numFmtId="0" fontId="11" fillId="4" borderId="0" xfId="0" applyFont="1" applyFill="1" applyBorder="1"/>
    <xf numFmtId="0" fontId="11" fillId="4" borderId="14" xfId="0" applyFont="1" applyFill="1" applyBorder="1"/>
    <xf numFmtId="0" fontId="4" fillId="0" borderId="0" xfId="0" applyFont="1" applyFill="1" applyBorder="1" applyAlignment="1">
      <alignment horizontal="center"/>
    </xf>
    <xf numFmtId="1" fontId="4" fillId="0" borderId="16" xfId="0" applyNumberFormat="1" applyFont="1" applyFill="1" applyBorder="1" applyAlignment="1">
      <alignment horizontal="center" vertical="center"/>
    </xf>
    <xf numFmtId="0" fontId="11" fillId="4" borderId="18" xfId="0" applyFont="1" applyFill="1" applyBorder="1"/>
    <xf numFmtId="0" fontId="11" fillId="4" borderId="19" xfId="0" applyFont="1" applyFill="1" applyBorder="1"/>
    <xf numFmtId="0" fontId="9" fillId="4" borderId="23" xfId="0" applyFont="1" applyFill="1" applyBorder="1" applyAlignment="1">
      <alignment horizontal="center" vertical="center" textRotation="90"/>
    </xf>
    <xf numFmtId="0" fontId="11" fillId="4" borderId="7" xfId="0" applyFont="1" applyFill="1" applyBorder="1"/>
    <xf numFmtId="0" fontId="4" fillId="0" borderId="8" xfId="0" applyFont="1" applyFill="1" applyBorder="1" applyAlignment="1">
      <alignment horizontal="center"/>
    </xf>
    <xf numFmtId="0" fontId="4" fillId="0" borderId="9"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0" fontId="4" fillId="0" borderId="0" xfId="0" applyFont="1" applyFill="1" applyBorder="1"/>
    <xf numFmtId="0" fontId="11" fillId="4" borderId="8" xfId="0" applyFont="1" applyFill="1" applyBorder="1"/>
    <xf numFmtId="0" fontId="14" fillId="9" borderId="1" xfId="0" applyFont="1" applyFill="1" applyBorder="1"/>
    <xf numFmtId="0" fontId="14" fillId="9" borderId="2" xfId="0" applyFont="1" applyFill="1" applyBorder="1"/>
    <xf numFmtId="0" fontId="13" fillId="9" borderId="13" xfId="0" applyFont="1" applyFill="1" applyBorder="1" applyAlignment="1">
      <alignment horizontal="center" vertical="center" textRotation="90"/>
    </xf>
    <xf numFmtId="0" fontId="15" fillId="9" borderId="14" xfId="0" applyFont="1" applyFill="1" applyBorder="1"/>
    <xf numFmtId="0" fontId="14" fillId="9" borderId="0" xfId="0" applyFont="1" applyFill="1" applyBorder="1"/>
    <xf numFmtId="0" fontId="14" fillId="9" borderId="14" xfId="0" applyFont="1" applyFill="1" applyBorder="1"/>
    <xf numFmtId="0" fontId="14" fillId="9" borderId="18" xfId="0" applyFont="1" applyFill="1" applyBorder="1"/>
    <xf numFmtId="0" fontId="14" fillId="9" borderId="19" xfId="0" applyFont="1" applyFill="1" applyBorder="1"/>
    <xf numFmtId="0" fontId="13" fillId="9" borderId="23" xfId="0" applyFont="1" applyFill="1" applyBorder="1" applyAlignment="1">
      <alignment horizontal="center" vertical="center" textRotation="90"/>
    </xf>
    <xf numFmtId="0" fontId="14" fillId="9" borderId="7" xfId="0" applyFont="1" applyFill="1" applyBorder="1"/>
    <xf numFmtId="0" fontId="14" fillId="9" borderId="8" xfId="0" applyFont="1" applyFill="1" applyBorder="1"/>
    <xf numFmtId="0" fontId="0" fillId="2" borderId="14" xfId="0" applyFill="1" applyBorder="1"/>
    <xf numFmtId="0" fontId="4" fillId="2" borderId="0" xfId="0" applyFont="1" applyFill="1" applyBorder="1"/>
    <xf numFmtId="0" fontId="4" fillId="0" borderId="0" xfId="0" applyFont="1" applyBorder="1"/>
    <xf numFmtId="164" fontId="4" fillId="0" borderId="22" xfId="0" applyNumberFormat="1" applyFont="1" applyFill="1" applyBorder="1" applyAlignment="1">
      <alignment horizontal="center" vertical="center"/>
    </xf>
    <xf numFmtId="164" fontId="4" fillId="0" borderId="17" xfId="0" applyNumberFormat="1" applyFont="1" applyFill="1" applyBorder="1" applyAlignment="1">
      <alignment horizontal="center" vertical="center"/>
    </xf>
    <xf numFmtId="164" fontId="4" fillId="0" borderId="11" xfId="0" applyNumberFormat="1" applyFont="1" applyFill="1" applyBorder="1" applyAlignment="1">
      <alignment horizontal="center" vertical="center"/>
    </xf>
    <xf numFmtId="2" fontId="4" fillId="0" borderId="6" xfId="0" applyNumberFormat="1" applyFont="1" applyBorder="1" applyAlignment="1">
      <alignment horizontal="center" vertical="center"/>
    </xf>
    <xf numFmtId="0" fontId="0" fillId="0" borderId="0" xfId="0" applyFill="1"/>
    <xf numFmtId="0" fontId="0" fillId="10" borderId="0" xfId="0" applyFill="1" applyBorder="1"/>
    <xf numFmtId="0" fontId="0" fillId="10" borderId="0" xfId="0" applyFill="1" applyBorder="1" applyAlignment="1">
      <alignment vertical="top"/>
    </xf>
    <xf numFmtId="0" fontId="0" fillId="0" borderId="0" xfId="0" applyAlignment="1">
      <alignment vertical="top"/>
    </xf>
    <xf numFmtId="0" fontId="0" fillId="10" borderId="19" xfId="0" applyFill="1" applyBorder="1"/>
    <xf numFmtId="0" fontId="0" fillId="10" borderId="24" xfId="0" applyFill="1" applyBorder="1"/>
    <xf numFmtId="0" fontId="0" fillId="10" borderId="26" xfId="0" applyFill="1" applyBorder="1"/>
    <xf numFmtId="0" fontId="0" fillId="10" borderId="27" xfId="0" applyFill="1" applyBorder="1"/>
    <xf numFmtId="0" fontId="0" fillId="10" borderId="29" xfId="0" applyFill="1" applyBorder="1"/>
    <xf numFmtId="0" fontId="4" fillId="0" borderId="4" xfId="0" applyFont="1" applyBorder="1" applyAlignment="1">
      <alignment horizontal="center"/>
    </xf>
    <xf numFmtId="0" fontId="0" fillId="0" borderId="15" xfId="0" applyBorder="1" applyAlignment="1">
      <alignment horizontal="center"/>
    </xf>
    <xf numFmtId="0" fontId="0" fillId="0" borderId="15" xfId="0" applyFont="1" applyBorder="1" applyAlignment="1">
      <alignment horizontal="center"/>
    </xf>
    <xf numFmtId="0" fontId="11" fillId="2" borderId="5" xfId="0" applyFont="1" applyFill="1" applyBorder="1"/>
    <xf numFmtId="0" fontId="11" fillId="2" borderId="16" xfId="0" applyFont="1" applyFill="1" applyBorder="1"/>
    <xf numFmtId="0" fontId="11" fillId="2" borderId="21" xfId="0" applyFont="1" applyFill="1" applyBorder="1"/>
    <xf numFmtId="0" fontId="4" fillId="7" borderId="19" xfId="0" applyFont="1" applyFill="1" applyBorder="1" applyAlignment="1">
      <alignment horizontal="center"/>
    </xf>
    <xf numFmtId="0" fontId="4" fillId="7" borderId="0" xfId="0" applyFont="1" applyFill="1" applyBorder="1" applyAlignment="1">
      <alignment horizontal="center"/>
    </xf>
    <xf numFmtId="0" fontId="4" fillId="7" borderId="29" xfId="0" applyFont="1" applyFill="1" applyBorder="1" applyAlignment="1">
      <alignment horizontal="center"/>
    </xf>
    <xf numFmtId="0" fontId="4" fillId="0" borderId="27" xfId="0" applyFont="1" applyBorder="1" applyAlignment="1">
      <alignment horizontal="center"/>
    </xf>
    <xf numFmtId="0" fontId="11" fillId="2" borderId="39" xfId="0" applyFont="1" applyFill="1" applyBorder="1" applyAlignment="1"/>
    <xf numFmtId="0" fontId="4" fillId="7" borderId="27" xfId="0" applyFont="1" applyFill="1" applyBorder="1" applyAlignment="1">
      <alignment horizontal="center" vertical="center" wrapText="1"/>
    </xf>
    <xf numFmtId="0" fontId="17" fillId="2" borderId="0" xfId="0" applyFont="1" applyFill="1" applyBorder="1" applyAlignment="1"/>
    <xf numFmtId="0" fontId="4" fillId="0" borderId="27"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11" fillId="2" borderId="40" xfId="0" applyFont="1" applyFill="1" applyBorder="1" applyAlignment="1"/>
    <xf numFmtId="0" fontId="17" fillId="2" borderId="24" xfId="0" applyFont="1" applyFill="1" applyBorder="1" applyAlignment="1"/>
    <xf numFmtId="0" fontId="4" fillId="7" borderId="29" xfId="0" applyFont="1" applyFill="1" applyBorder="1" applyAlignment="1">
      <alignment horizontal="center" vertical="center" wrapText="1"/>
    </xf>
    <xf numFmtId="1" fontId="4" fillId="7" borderId="24" xfId="0" applyNumberFormat="1" applyFont="1" applyFill="1" applyBorder="1" applyAlignment="1">
      <alignment horizontal="center" vertical="center"/>
    </xf>
    <xf numFmtId="164" fontId="4" fillId="7" borderId="28" xfId="0" applyNumberFormat="1" applyFont="1" applyFill="1" applyBorder="1" applyAlignment="1">
      <alignment horizontal="center" vertical="center"/>
    </xf>
    <xf numFmtId="1" fontId="4" fillId="7" borderId="28" xfId="0" applyNumberFormat="1" applyFont="1" applyFill="1" applyBorder="1" applyAlignment="1">
      <alignment horizontal="center" vertical="center"/>
    </xf>
    <xf numFmtId="164" fontId="4" fillId="7" borderId="41" xfId="0" applyNumberFormat="1" applyFont="1" applyFill="1" applyBorder="1" applyAlignment="1">
      <alignment horizontal="center" vertical="center"/>
    </xf>
    <xf numFmtId="0" fontId="17" fillId="2" borderId="0" xfId="0" applyFont="1" applyFill="1" applyBorder="1" applyAlignment="1">
      <alignment horizontal="center"/>
    </xf>
    <xf numFmtId="0" fontId="11" fillId="2" borderId="28" xfId="0" applyFont="1" applyFill="1" applyBorder="1" applyAlignment="1">
      <alignment horizontal="center"/>
    </xf>
    <xf numFmtId="0" fontId="17" fillId="2" borderId="24" xfId="0" applyFont="1" applyFill="1" applyBorder="1" applyAlignment="1">
      <alignment horizontal="center"/>
    </xf>
    <xf numFmtId="0" fontId="4" fillId="0" borderId="29" xfId="0" applyFont="1" applyBorder="1" applyAlignment="1">
      <alignment horizontal="center"/>
    </xf>
    <xf numFmtId="0" fontId="4" fillId="7" borderId="27" xfId="0" applyFont="1" applyFill="1" applyBorder="1" applyAlignment="1">
      <alignment horizontal="center"/>
    </xf>
    <xf numFmtId="1" fontId="4" fillId="7" borderId="26" xfId="0" applyNumberFormat="1" applyFont="1" applyFill="1" applyBorder="1" applyAlignment="1">
      <alignment horizontal="center" vertical="center"/>
    </xf>
    <xf numFmtId="0" fontId="11" fillId="2" borderId="28" xfId="0" applyFont="1" applyFill="1" applyBorder="1"/>
    <xf numFmtId="0" fontId="11" fillId="2" borderId="24" xfId="0" applyFont="1" applyFill="1" applyBorder="1"/>
    <xf numFmtId="1" fontId="4" fillId="7" borderId="27" xfId="0" applyNumberFormat="1" applyFont="1" applyFill="1" applyBorder="1" applyAlignment="1">
      <alignment horizontal="center" vertical="center"/>
    </xf>
    <xf numFmtId="0" fontId="11" fillId="2" borderId="10" xfId="0" applyFont="1" applyFill="1" applyBorder="1"/>
    <xf numFmtId="1" fontId="4" fillId="7" borderId="42" xfId="0" applyNumberFormat="1" applyFont="1" applyFill="1" applyBorder="1" applyAlignment="1">
      <alignment horizontal="center" vertical="center"/>
    </xf>
    <xf numFmtId="164" fontId="4" fillId="7" borderId="10" xfId="0" applyNumberFormat="1" applyFont="1" applyFill="1" applyBorder="1" applyAlignment="1">
      <alignment horizontal="center" vertical="center"/>
    </xf>
    <xf numFmtId="1" fontId="4" fillId="7" borderId="8" xfId="0" applyNumberFormat="1" applyFont="1" applyFill="1" applyBorder="1" applyAlignment="1">
      <alignment horizontal="center" vertical="center"/>
    </xf>
    <xf numFmtId="0" fontId="4" fillId="0" borderId="3" xfId="0" applyFont="1" applyBorder="1" applyAlignment="1">
      <alignment horizontal="center"/>
    </xf>
    <xf numFmtId="1" fontId="4" fillId="0" borderId="5" xfId="0" applyNumberFormat="1" applyFont="1" applyBorder="1" applyAlignment="1">
      <alignment horizontal="center" vertical="center"/>
    </xf>
    <xf numFmtId="0" fontId="11" fillId="8" borderId="5" xfId="0" applyFont="1" applyFill="1" applyBorder="1"/>
    <xf numFmtId="0" fontId="11" fillId="8" borderId="16" xfId="0" applyFont="1" applyFill="1" applyBorder="1"/>
    <xf numFmtId="0" fontId="11" fillId="8" borderId="21" xfId="0" applyFont="1" applyFill="1" applyBorder="1"/>
    <xf numFmtId="0" fontId="11" fillId="8" borderId="28" xfId="0" applyFont="1" applyFill="1" applyBorder="1"/>
    <xf numFmtId="0" fontId="11" fillId="8" borderId="24" xfId="0" applyFont="1" applyFill="1" applyBorder="1"/>
    <xf numFmtId="0" fontId="17" fillId="8" borderId="19" xfId="0" applyFont="1" applyFill="1" applyBorder="1"/>
    <xf numFmtId="0" fontId="17" fillId="8" borderId="0" xfId="0" applyFont="1" applyFill="1" applyBorder="1"/>
    <xf numFmtId="0" fontId="11" fillId="8" borderId="14" xfId="0" applyFont="1" applyFill="1" applyBorder="1" applyAlignment="1"/>
    <xf numFmtId="0" fontId="17" fillId="8" borderId="0" xfId="0" applyFont="1" applyFill="1" applyBorder="1" applyAlignment="1"/>
    <xf numFmtId="0" fontId="4" fillId="0" borderId="0" xfId="0" applyFont="1" applyFill="1" applyBorder="1" applyAlignment="1"/>
    <xf numFmtId="1" fontId="4" fillId="0" borderId="27" xfId="0" applyNumberFormat="1" applyFont="1" applyBorder="1" applyAlignment="1">
      <alignment horizontal="center" vertical="center"/>
    </xf>
    <xf numFmtId="0" fontId="1" fillId="9" borderId="2" xfId="0" applyFont="1" applyFill="1" applyBorder="1"/>
    <xf numFmtId="0" fontId="19" fillId="9" borderId="2" xfId="0" applyFont="1" applyFill="1" applyBorder="1"/>
    <xf numFmtId="0" fontId="4" fillId="7" borderId="3" xfId="0" applyFont="1" applyFill="1" applyBorder="1" applyAlignment="1">
      <alignment horizontal="center"/>
    </xf>
    <xf numFmtId="1" fontId="4" fillId="7" borderId="3" xfId="0" applyNumberFormat="1" applyFont="1" applyFill="1" applyBorder="1" applyAlignment="1">
      <alignment horizontal="center" vertical="center"/>
    </xf>
    <xf numFmtId="164" fontId="4" fillId="7" borderId="5" xfId="0" applyNumberFormat="1" applyFont="1" applyFill="1" applyBorder="1" applyAlignment="1">
      <alignment horizontal="center" vertical="center"/>
    </xf>
    <xf numFmtId="1" fontId="4" fillId="7" borderId="2" xfId="0" applyNumberFormat="1" applyFont="1" applyFill="1" applyBorder="1" applyAlignment="1">
      <alignment horizontal="center" vertical="center"/>
    </xf>
    <xf numFmtId="0" fontId="1" fillId="9" borderId="0" xfId="0" applyFont="1" applyFill="1" applyBorder="1" applyAlignment="1">
      <alignment vertical="center"/>
    </xf>
    <xf numFmtId="0" fontId="20" fillId="9" borderId="0" xfId="0" applyFont="1" applyFill="1" applyBorder="1" applyAlignment="1">
      <alignment vertical="center"/>
    </xf>
    <xf numFmtId="1" fontId="4" fillId="0" borderId="17" xfId="0" applyNumberFormat="1" applyFont="1" applyBorder="1" applyAlignment="1">
      <alignment horizontal="center" vertical="center"/>
    </xf>
    <xf numFmtId="0" fontId="4" fillId="0" borderId="0" xfId="0" applyFont="1" applyAlignment="1">
      <alignment vertical="center"/>
    </xf>
    <xf numFmtId="1" fontId="4" fillId="7" borderId="17" xfId="0" applyNumberFormat="1" applyFont="1" applyFill="1" applyBorder="1" applyAlignment="1">
      <alignment horizontal="center" vertical="center"/>
    </xf>
    <xf numFmtId="0" fontId="1" fillId="9" borderId="8" xfId="0" applyFont="1" applyFill="1" applyBorder="1" applyAlignment="1">
      <alignment vertical="center"/>
    </xf>
    <xf numFmtId="0" fontId="20" fillId="9" borderId="8" xfId="0" applyFont="1" applyFill="1" applyBorder="1" applyAlignment="1">
      <alignment vertical="center"/>
    </xf>
    <xf numFmtId="0" fontId="4" fillId="0" borderId="4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wrapText="1"/>
    </xf>
    <xf numFmtId="0" fontId="21" fillId="2" borderId="16" xfId="0" applyFont="1" applyFill="1" applyBorder="1"/>
    <xf numFmtId="0" fontId="21" fillId="2" borderId="16" xfId="0" applyFont="1" applyFill="1" applyBorder="1" applyAlignment="1">
      <alignment horizontal="left"/>
    </xf>
    <xf numFmtId="0" fontId="21" fillId="2" borderId="28" xfId="0" applyFont="1" applyFill="1" applyBorder="1"/>
    <xf numFmtId="0" fontId="0" fillId="0" borderId="0" xfId="0" applyAlignment="1">
      <alignment horizontal="center"/>
    </xf>
    <xf numFmtId="0" fontId="4" fillId="7" borderId="0"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6" fillId="0" borderId="3" xfId="0" applyFont="1" applyBorder="1" applyAlignment="1">
      <alignment horizontal="center" wrapText="1"/>
    </xf>
    <xf numFmtId="0" fontId="4" fillId="0" borderId="2" xfId="0" applyFont="1" applyBorder="1" applyAlignment="1">
      <alignment horizontal="center" wrapText="1"/>
    </xf>
    <xf numFmtId="0" fontId="4" fillId="7" borderId="24" xfId="0" applyFont="1" applyFill="1" applyBorder="1" applyAlignment="1">
      <alignment horizontal="center"/>
    </xf>
    <xf numFmtId="0" fontId="4" fillId="0" borderId="24" xfId="0" applyFont="1" applyBorder="1" applyAlignment="1">
      <alignment horizontal="center"/>
    </xf>
    <xf numFmtId="0" fontId="4" fillId="7" borderId="8" xfId="0" applyFont="1" applyFill="1" applyBorder="1" applyAlignment="1">
      <alignment horizontal="center"/>
    </xf>
    <xf numFmtId="0" fontId="6" fillId="0" borderId="4" xfId="0" applyFont="1" applyBorder="1" applyAlignment="1">
      <alignment horizontal="center" vertical="center" wrapText="1"/>
    </xf>
    <xf numFmtId="0" fontId="22" fillId="0" borderId="4" xfId="0" applyFont="1" applyBorder="1" applyAlignment="1">
      <alignment horizontal="center"/>
    </xf>
    <xf numFmtId="0" fontId="22" fillId="0" borderId="15" xfId="0" applyFont="1" applyBorder="1" applyAlignment="1">
      <alignment horizontal="center"/>
    </xf>
    <xf numFmtId="0" fontId="22" fillId="7" borderId="20" xfId="0" applyFont="1" applyFill="1" applyBorder="1" applyAlignment="1">
      <alignment horizontal="center"/>
    </xf>
    <xf numFmtId="0" fontId="22" fillId="7" borderId="15" xfId="0" applyFont="1" applyFill="1" applyBorder="1" applyAlignment="1">
      <alignment horizontal="center"/>
    </xf>
    <xf numFmtId="0" fontId="22" fillId="7" borderId="43" xfId="0" applyFont="1" applyFill="1" applyBorder="1" applyAlignment="1">
      <alignment horizontal="center"/>
    </xf>
    <xf numFmtId="0" fontId="22" fillId="7" borderId="15"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7" borderId="43" xfId="0" applyFont="1" applyFill="1" applyBorder="1" applyAlignment="1">
      <alignment horizontal="center" vertical="center" wrapText="1"/>
    </xf>
    <xf numFmtId="0" fontId="22" fillId="0" borderId="43" xfId="0" applyFont="1" applyBorder="1" applyAlignment="1">
      <alignment horizontal="center"/>
    </xf>
    <xf numFmtId="0" fontId="22" fillId="7" borderId="9" xfId="0" applyFont="1" applyFill="1" applyBorder="1" applyAlignment="1">
      <alignment horizontal="center"/>
    </xf>
    <xf numFmtId="0" fontId="21" fillId="2" borderId="10" xfId="0" applyFont="1" applyFill="1" applyBorder="1"/>
    <xf numFmtId="0" fontId="4" fillId="7" borderId="15" xfId="0" applyFont="1" applyFill="1" applyBorder="1" applyAlignment="1">
      <alignment horizontal="center"/>
    </xf>
    <xf numFmtId="0" fontId="4" fillId="7" borderId="9" xfId="0" applyFont="1" applyFill="1" applyBorder="1" applyAlignment="1">
      <alignment horizontal="center"/>
    </xf>
    <xf numFmtId="0" fontId="4" fillId="0" borderId="15" xfId="0" applyFont="1" applyBorder="1" applyAlignment="1">
      <alignment horizontal="center"/>
    </xf>
    <xf numFmtId="0" fontId="4" fillId="7" borderId="20" xfId="0" applyFont="1" applyFill="1" applyBorder="1" applyAlignment="1">
      <alignment horizontal="center"/>
    </xf>
    <xf numFmtId="0" fontId="4" fillId="7" borderId="43" xfId="0" applyFont="1" applyFill="1" applyBorder="1" applyAlignment="1">
      <alignment horizontal="center"/>
    </xf>
    <xf numFmtId="0" fontId="21" fillId="8" borderId="16" xfId="0" applyFont="1" applyFill="1" applyBorder="1"/>
    <xf numFmtId="0" fontId="21" fillId="8" borderId="28" xfId="0" applyFont="1" applyFill="1" applyBorder="1"/>
    <xf numFmtId="0" fontId="21" fillId="8" borderId="14" xfId="0" applyFont="1" applyFill="1" applyBorder="1"/>
    <xf numFmtId="0" fontId="21" fillId="9" borderId="0" xfId="0" applyFont="1" applyFill="1" applyBorder="1" applyAlignment="1">
      <alignment vertical="center"/>
    </xf>
    <xf numFmtId="0" fontId="4" fillId="0" borderId="43" xfId="0" applyFont="1" applyBorder="1" applyAlignment="1">
      <alignment horizontal="center"/>
    </xf>
    <xf numFmtId="0" fontId="4" fillId="7"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7" borderId="43" xfId="0" applyFont="1" applyFill="1" applyBorder="1" applyAlignment="1">
      <alignment horizontal="center" vertical="center" wrapText="1"/>
    </xf>
    <xf numFmtId="0" fontId="4" fillId="0" borderId="9" xfId="0" applyFont="1" applyBorder="1" applyAlignment="1">
      <alignment horizontal="center"/>
    </xf>
    <xf numFmtId="0" fontId="0" fillId="2" borderId="0" xfId="0" applyFill="1" applyBorder="1"/>
    <xf numFmtId="0" fontId="9" fillId="8" borderId="14" xfId="0" applyFont="1" applyFill="1" applyBorder="1" applyAlignment="1">
      <alignment horizontal="center" vertical="center" textRotation="90"/>
    </xf>
    <xf numFmtId="0" fontId="7" fillId="2" borderId="14" xfId="0" applyFont="1" applyFill="1" applyBorder="1" applyAlignment="1">
      <alignment horizontal="center" vertical="center" wrapText="1"/>
    </xf>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1" xfId="0" applyFont="1" applyFill="1" applyBorder="1" applyAlignment="1">
      <alignment vertical="center" wrapText="1"/>
    </xf>
    <xf numFmtId="0" fontId="6" fillId="0" borderId="4" xfId="0" applyFont="1" applyBorder="1" applyAlignment="1">
      <alignment horizontal="center" vertical="top" wrapText="1"/>
    </xf>
    <xf numFmtId="0" fontId="6" fillId="4" borderId="4" xfId="0" applyFont="1" applyFill="1" applyBorder="1" applyAlignment="1">
      <alignment horizontal="center" wrapText="1"/>
    </xf>
    <xf numFmtId="0" fontId="6" fillId="3" borderId="4" xfId="0" applyFont="1" applyFill="1" applyBorder="1" applyAlignment="1">
      <alignment horizontal="center" wrapText="1"/>
    </xf>
    <xf numFmtId="0" fontId="6" fillId="0" borderId="4" xfId="0" applyFont="1" applyBorder="1" applyAlignment="1">
      <alignment horizontal="center" wrapText="1"/>
    </xf>
    <xf numFmtId="0" fontId="11" fillId="2" borderId="5" xfId="0" applyFont="1" applyFill="1" applyBorder="1" applyAlignment="1">
      <alignment vertical="center"/>
    </xf>
    <xf numFmtId="0" fontId="0" fillId="2" borderId="14" xfId="0" applyFill="1" applyBorder="1" applyAlignment="1">
      <alignment vertical="center"/>
    </xf>
    <xf numFmtId="0" fontId="0" fillId="2" borderId="0" xfId="0" applyFill="1" applyBorder="1" applyAlignment="1">
      <alignment vertical="center"/>
    </xf>
    <xf numFmtId="0" fontId="4" fillId="2" borderId="8" xfId="0" applyFont="1" applyFill="1" applyBorder="1" applyAlignment="1">
      <alignment vertical="center" wrapText="1"/>
    </xf>
    <xf numFmtId="0" fontId="4" fillId="2" borderId="0" xfId="0" applyFont="1" applyFill="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0" fillId="0" borderId="15" xfId="0" applyBorder="1" applyAlignment="1">
      <alignment horizontal="center" vertical="center"/>
    </xf>
    <xf numFmtId="0" fontId="0" fillId="0" borderId="15" xfId="0" applyFont="1" applyBorder="1" applyAlignment="1">
      <alignment horizontal="center" vertical="center"/>
    </xf>
    <xf numFmtId="0" fontId="11" fillId="8" borderId="5" xfId="0" applyFont="1" applyFill="1" applyBorder="1" applyAlignment="1">
      <alignment vertical="center"/>
    </xf>
    <xf numFmtId="0" fontId="9" fillId="2" borderId="13" xfId="0" applyFont="1" applyFill="1" applyBorder="1" applyAlignment="1">
      <alignment horizontal="left" vertical="center" textRotation="90"/>
    </xf>
    <xf numFmtId="0" fontId="9" fillId="2" borderId="23" xfId="0" applyFont="1" applyFill="1" applyBorder="1" applyAlignment="1">
      <alignment horizontal="left" vertical="center" textRotation="90"/>
    </xf>
    <xf numFmtId="0" fontId="23" fillId="2" borderId="12" xfId="0" applyFont="1" applyFill="1" applyBorder="1" applyAlignment="1">
      <alignment horizontal="left" vertical="center" wrapText="1"/>
    </xf>
    <xf numFmtId="0" fontId="9" fillId="2" borderId="13" xfId="0" applyFont="1" applyFill="1" applyBorder="1" applyAlignment="1">
      <alignment vertical="center" textRotation="90"/>
    </xf>
    <xf numFmtId="0" fontId="9" fillId="2" borderId="23" xfId="0" applyFont="1" applyFill="1" applyBorder="1" applyAlignment="1">
      <alignment vertical="center" textRotation="90"/>
    </xf>
    <xf numFmtId="0" fontId="24" fillId="2" borderId="12" xfId="0" applyFont="1" applyFill="1" applyBorder="1" applyAlignment="1">
      <alignment horizontal="left" vertical="center" wrapText="1"/>
    </xf>
    <xf numFmtId="0" fontId="23"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3" fillId="2" borderId="13" xfId="0" applyFont="1" applyFill="1" applyBorder="1" applyAlignment="1">
      <alignment horizontal="center" vertical="center"/>
    </xf>
    <xf numFmtId="0" fontId="23" fillId="2" borderId="23" xfId="0" applyFont="1" applyFill="1" applyBorder="1" applyAlignment="1">
      <alignment horizontal="center" vertical="center"/>
    </xf>
    <xf numFmtId="0" fontId="24" fillId="8" borderId="12" xfId="0" applyFont="1" applyFill="1" applyBorder="1" applyAlignment="1">
      <alignment horizontal="left" vertical="center"/>
    </xf>
    <xf numFmtId="0" fontId="24" fillId="8" borderId="13" xfId="0" applyFont="1" applyFill="1" applyBorder="1" applyAlignment="1">
      <alignment horizontal="left" vertical="center"/>
    </xf>
    <xf numFmtId="0" fontId="27" fillId="9" borderId="12" xfId="0" applyFont="1" applyFill="1" applyBorder="1" applyAlignment="1">
      <alignment horizontal="left" vertical="center"/>
    </xf>
    <xf numFmtId="0" fontId="27" fillId="9" borderId="13" xfId="0" applyFont="1" applyFill="1" applyBorder="1" applyAlignment="1">
      <alignment horizontal="left" vertical="center"/>
    </xf>
    <xf numFmtId="0" fontId="27" fillId="9" borderId="23" xfId="0" applyFont="1" applyFill="1" applyBorder="1" applyAlignment="1">
      <alignment horizontal="left" vertical="center"/>
    </xf>
    <xf numFmtId="0" fontId="11" fillId="2" borderId="16" xfId="0" applyFont="1" applyFill="1" applyBorder="1" applyAlignment="1">
      <alignment vertical="center"/>
    </xf>
    <xf numFmtId="0" fontId="21" fillId="2" borderId="44" xfId="0" applyFont="1" applyFill="1" applyBorder="1"/>
    <xf numFmtId="0" fontId="11" fillId="2" borderId="44" xfId="0" applyFont="1" applyFill="1" applyBorder="1"/>
    <xf numFmtId="0" fontId="11" fillId="2" borderId="45" xfId="0" applyFont="1" applyFill="1" applyBorder="1" applyAlignment="1"/>
    <xf numFmtId="0" fontId="11" fillId="2" borderId="44" xfId="0" applyFont="1" applyFill="1" applyBorder="1" applyAlignment="1">
      <alignment horizontal="center"/>
    </xf>
    <xf numFmtId="0" fontId="11" fillId="8" borderId="16" xfId="0" applyFont="1" applyFill="1" applyBorder="1" applyAlignment="1">
      <alignment vertical="center"/>
    </xf>
    <xf numFmtId="0" fontId="21" fillId="8" borderId="44" xfId="0" applyFont="1" applyFill="1" applyBorder="1"/>
    <xf numFmtId="0" fontId="11" fillId="8" borderId="44" xfId="0" applyFont="1" applyFill="1" applyBorder="1"/>
    <xf numFmtId="0" fontId="4" fillId="0" borderId="2" xfId="0" applyFont="1" applyBorder="1" applyAlignment="1">
      <alignment vertical="center"/>
    </xf>
    <xf numFmtId="0" fontId="4" fillId="7" borderId="19" xfId="0" applyFont="1" applyFill="1" applyBorder="1" applyAlignment="1">
      <alignment vertical="center"/>
    </xf>
    <xf numFmtId="0" fontId="4" fillId="7" borderId="0" xfId="0" applyFont="1" applyFill="1" applyBorder="1" applyAlignment="1">
      <alignment vertical="center"/>
    </xf>
    <xf numFmtId="0" fontId="4" fillId="7" borderId="24" xfId="0" applyFont="1" applyFill="1" applyBorder="1" applyAlignment="1">
      <alignment vertical="center"/>
    </xf>
    <xf numFmtId="0" fontId="4" fillId="7" borderId="0" xfId="0" applyFont="1" applyFill="1" applyBorder="1" applyAlignment="1">
      <alignment vertical="center" wrapText="1"/>
    </xf>
    <xf numFmtId="0" fontId="4" fillId="0" borderId="0" xfId="0" applyFont="1" applyFill="1" applyBorder="1" applyAlignment="1">
      <alignment vertical="center" wrapText="1"/>
    </xf>
    <xf numFmtId="0" fontId="4" fillId="7" borderId="24" xfId="0" applyFont="1" applyFill="1" applyBorder="1" applyAlignment="1">
      <alignment vertical="center" wrapText="1"/>
    </xf>
    <xf numFmtId="0" fontId="4" fillId="0" borderId="24" xfId="0" applyFont="1" applyBorder="1" applyAlignment="1">
      <alignment vertical="center"/>
    </xf>
    <xf numFmtId="0" fontId="4" fillId="7" borderId="8" xfId="0" applyFont="1" applyFill="1" applyBorder="1" applyAlignment="1">
      <alignment vertical="center"/>
    </xf>
    <xf numFmtId="0" fontId="4" fillId="7" borderId="2" xfId="0" applyFont="1" applyFill="1" applyBorder="1" applyAlignment="1">
      <alignment vertical="center"/>
    </xf>
    <xf numFmtId="0" fontId="4" fillId="0" borderId="8" xfId="0" applyFont="1" applyFill="1" applyBorder="1" applyAlignment="1">
      <alignment vertical="center" wrapText="1"/>
    </xf>
    <xf numFmtId="0" fontId="4" fillId="0" borderId="15" xfId="0" applyFont="1" applyFill="1" applyBorder="1" applyAlignment="1">
      <alignment horizontal="center" vertical="center"/>
    </xf>
    <xf numFmtId="1" fontId="4" fillId="7" borderId="43" xfId="0" applyNumberFormat="1" applyFont="1" applyFill="1" applyBorder="1" applyAlignment="1">
      <alignment horizontal="center" vertical="center"/>
    </xf>
    <xf numFmtId="0" fontId="4" fillId="0" borderId="15" xfId="0" applyFont="1" applyBorder="1" applyAlignment="1">
      <alignment horizontal="center" vertical="center"/>
    </xf>
    <xf numFmtId="0" fontId="4" fillId="0" borderId="9"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left" wrapText="1" readingOrder="1"/>
    </xf>
    <xf numFmtId="0" fontId="4" fillId="0" borderId="4" xfId="0" applyFont="1" applyBorder="1" applyAlignment="1">
      <alignment horizontal="center" vertical="center" wrapText="1"/>
    </xf>
    <xf numFmtId="0" fontId="9" fillId="2" borderId="14" xfId="0" applyFont="1" applyFill="1" applyBorder="1" applyAlignment="1">
      <alignment horizontal="center" vertical="center" textRotation="90"/>
    </xf>
    <xf numFmtId="0" fontId="9" fillId="2" borderId="7" xfId="0" applyFont="1" applyFill="1" applyBorder="1" applyAlignment="1">
      <alignment horizontal="center" vertical="center" textRotation="90"/>
    </xf>
    <xf numFmtId="0" fontId="10" fillId="8" borderId="14" xfId="0" applyFont="1" applyFill="1" applyBorder="1" applyAlignment="1">
      <alignment horizontal="center" vertical="center" textRotation="90"/>
    </xf>
    <xf numFmtId="0" fontId="10" fillId="8" borderId="7" xfId="0" applyFont="1" applyFill="1" applyBorder="1" applyAlignment="1">
      <alignment horizontal="center" vertical="center" textRotation="90"/>
    </xf>
    <xf numFmtId="0" fontId="9" fillId="8" borderId="7" xfId="0" applyFont="1" applyFill="1" applyBorder="1" applyAlignment="1">
      <alignment horizontal="center" vertical="center" textRotation="90"/>
    </xf>
    <xf numFmtId="0" fontId="9" fillId="4" borderId="14" xfId="0" applyFont="1" applyFill="1" applyBorder="1" applyAlignment="1">
      <alignment horizontal="center" vertical="center" textRotation="90"/>
    </xf>
    <xf numFmtId="0" fontId="9" fillId="4" borderId="7" xfId="0" applyFont="1" applyFill="1" applyBorder="1" applyAlignment="1">
      <alignment horizontal="center" vertical="center" textRotation="90"/>
    </xf>
    <xf numFmtId="0" fontId="13" fillId="9" borderId="14" xfId="0" applyFont="1" applyFill="1" applyBorder="1" applyAlignment="1">
      <alignment horizontal="center" vertical="center" textRotation="90"/>
    </xf>
    <xf numFmtId="0" fontId="13" fillId="9" borderId="7" xfId="0" applyFont="1" applyFill="1" applyBorder="1" applyAlignment="1">
      <alignment horizontal="center" vertical="center" textRotation="90"/>
    </xf>
    <xf numFmtId="0" fontId="4" fillId="2" borderId="0" xfId="0" applyFont="1" applyFill="1" applyBorder="1" applyAlignment="1">
      <alignment wrapText="1"/>
    </xf>
    <xf numFmtId="0" fontId="12" fillId="2" borderId="0" xfId="0" applyFont="1" applyFill="1" applyBorder="1"/>
    <xf numFmtId="0" fontId="11" fillId="2" borderId="19" xfId="0" applyFont="1" applyFill="1" applyBorder="1" applyAlignment="1">
      <alignment wrapText="1"/>
    </xf>
    <xf numFmtId="0" fontId="12" fillId="8" borderId="0" xfId="0" applyFont="1" applyFill="1" applyBorder="1"/>
    <xf numFmtId="0" fontId="12" fillId="4" borderId="0" xfId="0" applyFont="1" applyFill="1" applyBorder="1"/>
    <xf numFmtId="0" fontId="15" fillId="9" borderId="0" xfId="0" applyFont="1" applyFill="1" applyBorder="1"/>
    <xf numFmtId="0" fontId="6" fillId="0" borderId="10" xfId="0" applyFont="1" applyFill="1" applyBorder="1" applyAlignment="1">
      <alignment horizontal="center" wrapText="1"/>
    </xf>
    <xf numFmtId="0" fontId="6" fillId="0" borderId="4" xfId="0" applyFont="1" applyBorder="1" applyAlignment="1">
      <alignment horizontal="center"/>
    </xf>
    <xf numFmtId="0" fontId="23" fillId="2" borderId="12" xfId="0" applyFont="1" applyFill="1" applyBorder="1" applyAlignment="1">
      <alignment vertical="center" wrapText="1"/>
    </xf>
    <xf numFmtId="0" fontId="23" fillId="2" borderId="13" xfId="0" applyFont="1" applyFill="1" applyBorder="1" applyAlignment="1">
      <alignment vertical="top"/>
    </xf>
    <xf numFmtId="0" fontId="23" fillId="2" borderId="14" xfId="0" applyFont="1" applyFill="1" applyBorder="1" applyAlignment="1">
      <alignment vertical="top"/>
    </xf>
    <xf numFmtId="0" fontId="28" fillId="2" borderId="12" xfId="0" applyFont="1" applyFill="1" applyBorder="1" applyAlignment="1">
      <alignment vertical="center" wrapText="1"/>
    </xf>
    <xf numFmtId="0" fontId="10" fillId="8" borderId="13" xfId="0" applyFont="1" applyFill="1" applyBorder="1" applyAlignment="1">
      <alignment vertical="center" textRotation="90"/>
    </xf>
    <xf numFmtId="0" fontId="10" fillId="8" borderId="23" xfId="0" applyFont="1" applyFill="1" applyBorder="1" applyAlignment="1">
      <alignment vertical="center" textRotation="90"/>
    </xf>
    <xf numFmtId="0" fontId="28" fillId="8" borderId="13" xfId="0" applyFont="1" applyFill="1" applyBorder="1" applyAlignment="1">
      <alignment vertical="center" wrapText="1"/>
    </xf>
    <xf numFmtId="0" fontId="29" fillId="8" borderId="13" xfId="0" applyFont="1" applyFill="1" applyBorder="1" applyAlignment="1">
      <alignment vertical="center" wrapText="1"/>
    </xf>
    <xf numFmtId="0" fontId="9" fillId="8" borderId="13" xfId="0" applyFont="1" applyFill="1" applyBorder="1" applyAlignment="1">
      <alignment vertical="center" textRotation="90"/>
    </xf>
    <xf numFmtId="0" fontId="9" fillId="8" borderId="23" xfId="0" applyFont="1" applyFill="1" applyBorder="1" applyAlignment="1">
      <alignment vertical="center" textRotation="90"/>
    </xf>
    <xf numFmtId="0" fontId="28" fillId="8" borderId="12" xfId="0" applyFont="1" applyFill="1" applyBorder="1" applyAlignment="1">
      <alignment vertical="center" wrapText="1"/>
    </xf>
    <xf numFmtId="0" fontId="29" fillId="8" borderId="12" xfId="0" applyFont="1" applyFill="1" applyBorder="1" applyAlignment="1">
      <alignment vertical="center" wrapText="1"/>
    </xf>
    <xf numFmtId="0" fontId="9" fillId="4" borderId="13" xfId="0" applyFont="1" applyFill="1" applyBorder="1" applyAlignment="1">
      <alignment vertical="center" textRotation="90"/>
    </xf>
    <xf numFmtId="0" fontId="9" fillId="4" borderId="23" xfId="0" applyFont="1" applyFill="1" applyBorder="1" applyAlignment="1">
      <alignment vertical="center" textRotation="90"/>
    </xf>
    <xf numFmtId="0" fontId="23" fillId="4" borderId="12" xfId="0" applyFont="1" applyFill="1" applyBorder="1" applyAlignment="1">
      <alignment vertical="center" wrapText="1"/>
    </xf>
    <xf numFmtId="0" fontId="30" fillId="4" borderId="12" xfId="0" applyFont="1" applyFill="1" applyBorder="1" applyAlignment="1">
      <alignment vertical="center" wrapText="1"/>
    </xf>
    <xf numFmtId="0" fontId="13" fillId="9" borderId="13" xfId="0" applyFont="1" applyFill="1" applyBorder="1" applyAlignment="1">
      <alignment vertical="center" textRotation="90"/>
    </xf>
    <xf numFmtId="0" fontId="13" fillId="9" borderId="23" xfId="0" applyFont="1" applyFill="1" applyBorder="1" applyAlignment="1">
      <alignment vertical="center" textRotation="90"/>
    </xf>
    <xf numFmtId="0" fontId="27" fillId="9" borderId="12" xfId="0" applyFont="1" applyFill="1" applyBorder="1" applyAlignment="1">
      <alignment vertical="center" wrapText="1"/>
    </xf>
    <xf numFmtId="0" fontId="6" fillId="14" borderId="0" xfId="0" applyFont="1" applyFill="1" applyAlignment="1"/>
    <xf numFmtId="0" fontId="6" fillId="14" borderId="0" xfId="0" applyFont="1" applyFill="1"/>
    <xf numFmtId="0" fontId="27" fillId="9" borderId="12" xfId="0" applyFont="1" applyFill="1" applyBorder="1" applyAlignment="1">
      <alignment horizontal="center" vertical="center" wrapText="1"/>
    </xf>
    <xf numFmtId="0" fontId="23" fillId="2" borderId="13" xfId="0" applyFont="1" applyFill="1" applyBorder="1" applyAlignment="1">
      <alignment vertical="top" wrapText="1"/>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4" fillId="2" borderId="47" xfId="0" applyFont="1" applyFill="1" applyBorder="1"/>
    <xf numFmtId="0" fontId="0" fillId="2" borderId="8" xfId="0" applyFill="1" applyBorder="1"/>
    <xf numFmtId="0" fontId="4" fillId="2" borderId="48" xfId="0" applyFont="1" applyFill="1" applyBorder="1"/>
    <xf numFmtId="0" fontId="5" fillId="14" borderId="0" xfId="0" applyFont="1" applyFill="1" applyAlignment="1"/>
    <xf numFmtId="0" fontId="32" fillId="0" borderId="0" xfId="0" applyFont="1"/>
    <xf numFmtId="0" fontId="6" fillId="0" borderId="0" xfId="0" applyFont="1" applyAlignment="1">
      <alignment horizontal="center" vertical="center"/>
    </xf>
    <xf numFmtId="0" fontId="24" fillId="2" borderId="13" xfId="0" applyFont="1" applyFill="1" applyBorder="1" applyAlignment="1">
      <alignment horizontal="center" vertical="center" wrapText="1"/>
    </xf>
    <xf numFmtId="0" fontId="4" fillId="0" borderId="2" xfId="0" applyFont="1" applyBorder="1" applyAlignment="1">
      <alignment horizontal="left" wrapText="1"/>
    </xf>
    <xf numFmtId="0" fontId="0" fillId="0" borderId="0" xfId="0" applyAlignment="1">
      <alignment vertical="top" wrapText="1"/>
    </xf>
    <xf numFmtId="0" fontId="2" fillId="10" borderId="19" xfId="0" applyFont="1" applyFill="1" applyBorder="1"/>
    <xf numFmtId="0" fontId="2" fillId="10" borderId="0" xfId="0" applyFont="1" applyFill="1" applyBorder="1"/>
    <xf numFmtId="0" fontId="2" fillId="10" borderId="24" xfId="0" applyFont="1" applyFill="1" applyBorder="1"/>
    <xf numFmtId="0" fontId="0" fillId="10" borderId="0" xfId="0" applyFill="1" applyBorder="1" applyAlignment="1">
      <alignment horizontal="right"/>
    </xf>
    <xf numFmtId="0" fontId="0" fillId="10" borderId="0" xfId="0" applyFill="1" applyBorder="1" applyAlignment="1">
      <alignment horizontal="center"/>
    </xf>
    <xf numFmtId="0" fontId="0" fillId="10" borderId="27" xfId="0" applyFill="1" applyBorder="1" applyAlignment="1">
      <alignment horizontal="center"/>
    </xf>
    <xf numFmtId="0" fontId="2" fillId="10" borderId="19" xfId="0" applyFont="1" applyFill="1" applyBorder="1" applyAlignment="1">
      <alignment horizontal="center"/>
    </xf>
    <xf numFmtId="0" fontId="2" fillId="10" borderId="26" xfId="0" applyFont="1" applyFill="1" applyBorder="1" applyAlignment="1">
      <alignment horizontal="center"/>
    </xf>
    <xf numFmtId="0" fontId="0" fillId="4" borderId="0" xfId="0" applyFill="1" applyBorder="1" applyAlignment="1">
      <alignment horizontal="left" wrapText="1"/>
    </xf>
    <xf numFmtId="0" fontId="0" fillId="4" borderId="0" xfId="0" applyFill="1" applyBorder="1" applyAlignment="1">
      <alignment horizontal="left"/>
    </xf>
    <xf numFmtId="0" fontId="0" fillId="10" borderId="0" xfId="0" applyFill="1" applyBorder="1" applyAlignment="1">
      <alignment vertical="center"/>
    </xf>
    <xf numFmtId="0" fontId="3" fillId="10" borderId="0" xfId="0" applyFont="1" applyFill="1" applyProtection="1">
      <protection locked="0"/>
    </xf>
    <xf numFmtId="0" fontId="0" fillId="10" borderId="0" xfId="0" applyFill="1" applyProtection="1">
      <protection locked="0"/>
    </xf>
    <xf numFmtId="0" fontId="3" fillId="0" borderId="0" xfId="0" applyFont="1" applyFill="1" applyProtection="1">
      <protection locked="0"/>
    </xf>
    <xf numFmtId="0" fontId="0" fillId="0" borderId="0" xfId="0" applyFill="1" applyProtection="1">
      <protection locked="0"/>
    </xf>
    <xf numFmtId="0" fontId="0" fillId="10" borderId="0" xfId="0" applyFill="1" applyBorder="1" applyProtection="1">
      <protection locked="0"/>
    </xf>
    <xf numFmtId="0" fontId="0" fillId="4" borderId="0" xfId="0" applyFill="1" applyBorder="1" applyAlignment="1" applyProtection="1">
      <alignment horizontal="left" vertical="center"/>
      <protection locked="0"/>
    </xf>
    <xf numFmtId="0" fontId="0" fillId="10" borderId="0" xfId="0" applyFill="1" applyBorder="1" applyAlignment="1" applyProtection="1">
      <alignment vertical="top"/>
      <protection locked="0"/>
    </xf>
    <xf numFmtId="0" fontId="0" fillId="10" borderId="0" xfId="0" applyFill="1" applyBorder="1" applyAlignment="1" applyProtection="1">
      <alignment vertical="top" wrapText="1"/>
      <protection locked="0"/>
    </xf>
    <xf numFmtId="0" fontId="0" fillId="10" borderId="24" xfId="0" applyFill="1" applyBorder="1" applyAlignment="1" applyProtection="1">
      <alignment vertical="top"/>
      <protection locked="0"/>
    </xf>
    <xf numFmtId="0" fontId="0" fillId="10" borderId="24" xfId="0" applyFill="1" applyBorder="1" applyAlignment="1" applyProtection="1">
      <alignment vertical="top" wrapText="1"/>
      <protection locked="0"/>
    </xf>
    <xf numFmtId="0" fontId="0" fillId="4" borderId="24" xfId="0" applyFill="1" applyBorder="1" applyAlignment="1" applyProtection="1">
      <alignment horizontal="left" vertical="center"/>
      <protection locked="0"/>
    </xf>
    <xf numFmtId="0" fontId="0" fillId="10" borderId="19" xfId="0" applyFill="1" applyBorder="1" applyProtection="1">
      <protection locked="0"/>
    </xf>
    <xf numFmtId="0" fontId="0" fillId="11" borderId="19" xfId="0" applyFill="1" applyBorder="1" applyAlignment="1" applyProtection="1">
      <alignment vertical="center"/>
      <protection locked="0"/>
    </xf>
    <xf numFmtId="0" fontId="0" fillId="11" borderId="0" xfId="0" applyFill="1" applyBorder="1" applyAlignment="1" applyProtection="1">
      <alignment vertical="center"/>
      <protection locked="0"/>
    </xf>
    <xf numFmtId="0" fontId="0" fillId="10" borderId="24" xfId="0" applyFill="1" applyBorder="1" applyProtection="1">
      <protection locked="0"/>
    </xf>
    <xf numFmtId="0" fontId="0" fillId="11" borderId="24" xfId="0" applyFill="1" applyBorder="1" applyAlignment="1" applyProtection="1">
      <alignment vertical="center"/>
      <protection locked="0"/>
    </xf>
    <xf numFmtId="0" fontId="0" fillId="12" borderId="19" xfId="0" applyFill="1" applyBorder="1" applyAlignment="1" applyProtection="1">
      <alignment horizontal="left" vertical="center" wrapText="1"/>
      <protection locked="0"/>
    </xf>
    <xf numFmtId="0" fontId="0" fillId="12" borderId="0" xfId="0" applyFill="1" applyProtection="1">
      <protection locked="0"/>
    </xf>
    <xf numFmtId="0" fontId="0" fillId="12" borderId="0" xfId="0" applyFill="1" applyBorder="1" applyAlignment="1" applyProtection="1">
      <alignment horizontal="left" vertical="center" wrapText="1"/>
      <protection locked="0"/>
    </xf>
    <xf numFmtId="0" fontId="0" fillId="12" borderId="0" xfId="0" applyFill="1" applyAlignment="1" applyProtection="1">
      <alignment vertical="top" wrapText="1"/>
      <protection locked="0"/>
    </xf>
    <xf numFmtId="0" fontId="0" fillId="12" borderId="24" xfId="0" applyFill="1" applyBorder="1" applyAlignment="1" applyProtection="1">
      <alignment horizontal="left" vertical="center" wrapText="1"/>
      <protection locked="0"/>
    </xf>
    <xf numFmtId="0" fontId="0" fillId="10" borderId="25" xfId="0" applyFill="1" applyBorder="1" applyProtection="1">
      <protection locked="0"/>
    </xf>
    <xf numFmtId="0" fontId="0" fillId="0" borderId="0" xfId="0" applyProtection="1">
      <protection locked="0"/>
    </xf>
    <xf numFmtId="0" fontId="2" fillId="10" borderId="0" xfId="0" applyFont="1" applyFill="1" applyProtection="1">
      <protection locked="0"/>
    </xf>
    <xf numFmtId="0" fontId="0" fillId="10" borderId="21" xfId="0" applyFill="1" applyBorder="1" applyProtection="1">
      <protection locked="0"/>
    </xf>
    <xf numFmtId="0" fontId="0" fillId="10" borderId="26" xfId="0" applyFill="1" applyBorder="1" applyProtection="1">
      <protection locked="0"/>
    </xf>
    <xf numFmtId="0" fontId="0" fillId="10" borderId="16" xfId="0" applyFill="1" applyBorder="1" applyProtection="1">
      <protection locked="0"/>
    </xf>
    <xf numFmtId="0" fontId="0" fillId="10" borderId="27" xfId="0" applyFill="1" applyBorder="1" applyProtection="1">
      <protection locked="0"/>
    </xf>
    <xf numFmtId="0" fontId="0" fillId="10" borderId="28" xfId="0" applyFill="1" applyBorder="1" applyProtection="1">
      <protection locked="0"/>
    </xf>
    <xf numFmtId="0" fontId="0" fillId="10" borderId="29" xfId="0" applyFill="1" applyBorder="1" applyProtection="1">
      <protection locked="0"/>
    </xf>
    <xf numFmtId="0" fontId="16" fillId="10" borderId="30" xfId="0" applyFont="1" applyFill="1" applyBorder="1" applyAlignment="1" applyProtection="1">
      <protection locked="0"/>
    </xf>
    <xf numFmtId="0" fontId="16" fillId="10" borderId="31" xfId="0" applyFont="1" applyFill="1" applyBorder="1" applyAlignment="1" applyProtection="1">
      <alignment horizontal="right"/>
      <protection locked="0"/>
    </xf>
    <xf numFmtId="0" fontId="16" fillId="10" borderId="32" xfId="0" applyFont="1" applyFill="1" applyBorder="1" applyAlignment="1" applyProtection="1">
      <alignment horizontal="right"/>
      <protection locked="0"/>
    </xf>
    <xf numFmtId="0" fontId="0" fillId="10" borderId="33" xfId="0" applyFill="1" applyBorder="1" applyAlignment="1" applyProtection="1">
      <protection locked="0"/>
    </xf>
    <xf numFmtId="0" fontId="0" fillId="10" borderId="33" xfId="0" applyFill="1" applyBorder="1" applyAlignment="1" applyProtection="1">
      <alignment horizontal="right"/>
      <protection locked="0"/>
    </xf>
    <xf numFmtId="0" fontId="0" fillId="10" borderId="34" xfId="0" applyFill="1" applyBorder="1" applyAlignment="1" applyProtection="1">
      <alignment horizontal="right"/>
      <protection locked="0"/>
    </xf>
    <xf numFmtId="0" fontId="0" fillId="10" borderId="35" xfId="0" applyFill="1" applyBorder="1" applyAlignment="1" applyProtection="1">
      <protection locked="0"/>
    </xf>
    <xf numFmtId="0" fontId="0" fillId="10" borderId="35" xfId="0" applyFill="1" applyBorder="1" applyAlignment="1" applyProtection="1">
      <alignment horizontal="right"/>
      <protection locked="0"/>
    </xf>
    <xf numFmtId="0" fontId="0" fillId="10" borderId="36" xfId="0" applyFill="1" applyBorder="1" applyAlignment="1" applyProtection="1">
      <alignment horizontal="right"/>
      <protection locked="0"/>
    </xf>
    <xf numFmtId="1" fontId="0" fillId="10" borderId="35" xfId="0" applyNumberFormat="1" applyFill="1" applyBorder="1" applyAlignment="1" applyProtection="1">
      <alignment horizontal="right"/>
      <protection locked="0"/>
    </xf>
    <xf numFmtId="0" fontId="0" fillId="10" borderId="37" xfId="0" applyFill="1" applyBorder="1" applyAlignment="1" applyProtection="1">
      <protection locked="0"/>
    </xf>
    <xf numFmtId="0" fontId="0" fillId="10" borderId="37" xfId="0" applyFill="1" applyBorder="1" applyAlignment="1" applyProtection="1">
      <alignment horizontal="right"/>
      <protection locked="0"/>
    </xf>
    <xf numFmtId="0" fontId="0" fillId="10" borderId="38" xfId="0" applyFill="1" applyBorder="1" applyAlignment="1" applyProtection="1">
      <alignment horizontal="right"/>
      <protection locked="0"/>
    </xf>
    <xf numFmtId="0" fontId="0" fillId="13" borderId="0" xfId="0" applyFill="1" applyProtection="1">
      <protection locked="0"/>
    </xf>
    <xf numFmtId="0" fontId="0" fillId="12" borderId="0" xfId="0" applyFill="1" applyAlignment="1" applyProtection="1">
      <alignment vertical="top"/>
      <protection locked="0"/>
    </xf>
    <xf numFmtId="0" fontId="0" fillId="12" borderId="0" xfId="0" applyFill="1" applyBorder="1" applyAlignment="1" applyProtection="1">
      <alignment vertical="center" wrapText="1"/>
      <protection locked="0"/>
    </xf>
    <xf numFmtId="0" fontId="0" fillId="12" borderId="24" xfId="0" applyFill="1" applyBorder="1" applyAlignment="1" applyProtection="1">
      <alignment vertical="center" wrapText="1"/>
      <protection locked="0"/>
    </xf>
    <xf numFmtId="0" fontId="0" fillId="0" borderId="0" xfId="0" applyAlignment="1">
      <alignment vertical="center"/>
    </xf>
    <xf numFmtId="0" fontId="34" fillId="0" borderId="0" xfId="0" applyFont="1" applyAlignment="1">
      <alignment vertical="center"/>
    </xf>
    <xf numFmtId="0" fontId="34" fillId="0" borderId="0" xfId="0" applyFont="1"/>
    <xf numFmtId="0" fontId="2" fillId="12" borderId="19" xfId="0" applyFont="1" applyFill="1" applyBorder="1" applyAlignment="1" applyProtection="1">
      <alignment horizontal="left" vertical="center" wrapText="1"/>
      <protection locked="0"/>
    </xf>
    <xf numFmtId="0" fontId="2" fillId="12" borderId="0" xfId="0" applyFont="1" applyFill="1" applyBorder="1" applyAlignment="1" applyProtection="1">
      <alignment horizontal="left" vertical="center" wrapText="1"/>
      <protection locked="0"/>
    </xf>
    <xf numFmtId="0" fontId="0" fillId="16" borderId="0" xfId="0" applyFont="1" applyFill="1" applyAlignment="1" applyProtection="1">
      <alignment horizontal="center"/>
      <protection locked="0"/>
    </xf>
    <xf numFmtId="0" fontId="7" fillId="16" borderId="2" xfId="0" applyFont="1" applyFill="1" applyBorder="1" applyAlignment="1" applyProtection="1">
      <alignment horizontal="center" vertical="center"/>
      <protection locked="0"/>
    </xf>
    <xf numFmtId="0" fontId="8" fillId="16" borderId="2" xfId="0" applyFont="1" applyFill="1" applyBorder="1" applyAlignment="1" applyProtection="1">
      <alignment horizontal="center" vertical="center"/>
      <protection locked="0"/>
    </xf>
    <xf numFmtId="0" fontId="32" fillId="2" borderId="2" xfId="0" applyFont="1" applyFill="1" applyBorder="1" applyAlignment="1">
      <alignment vertical="center"/>
    </xf>
    <xf numFmtId="0" fontId="32" fillId="2" borderId="0" xfId="0" applyFont="1" applyFill="1" applyBorder="1"/>
    <xf numFmtId="0" fontId="32" fillId="2" borderId="19" xfId="0" applyFont="1" applyFill="1" applyBorder="1"/>
    <xf numFmtId="0" fontId="32" fillId="2" borderId="24" xfId="0" applyFont="1" applyFill="1" applyBorder="1"/>
    <xf numFmtId="0" fontId="32" fillId="2" borderId="8" xfId="0" applyFont="1" applyFill="1" applyBorder="1"/>
    <xf numFmtId="0" fontId="32" fillId="2" borderId="2" xfId="0" applyFont="1" applyFill="1" applyBorder="1"/>
    <xf numFmtId="0" fontId="32" fillId="8" borderId="2" xfId="0" applyFont="1" applyFill="1" applyBorder="1"/>
    <xf numFmtId="0" fontId="32" fillId="8" borderId="0" xfId="0" applyFont="1" applyFill="1" applyBorder="1"/>
    <xf numFmtId="0" fontId="32" fillId="8" borderId="19" xfId="0" applyFont="1" applyFill="1" applyBorder="1"/>
    <xf numFmtId="0" fontId="32" fillId="8" borderId="24" xfId="0" applyFont="1" applyFill="1" applyBorder="1"/>
    <xf numFmtId="0" fontId="0" fillId="0" borderId="0" xfId="0" applyFont="1" applyFill="1"/>
    <xf numFmtId="0" fontId="35" fillId="2" borderId="2" xfId="0" applyFont="1" applyFill="1" applyBorder="1" applyAlignment="1">
      <alignment horizontal="center" vertical="center"/>
    </xf>
    <xf numFmtId="0" fontId="32" fillId="2" borderId="0" xfId="0" applyFont="1" applyFill="1" applyBorder="1" applyAlignment="1"/>
    <xf numFmtId="0" fontId="32" fillId="2" borderId="24" xfId="0" applyFont="1" applyFill="1" applyBorder="1" applyAlignment="1"/>
    <xf numFmtId="0" fontId="32" fillId="2" borderId="0" xfId="0" applyFont="1" applyFill="1" applyBorder="1" applyAlignment="1">
      <alignment horizontal="center"/>
    </xf>
    <xf numFmtId="0" fontId="32" fillId="2" borderId="24" xfId="0" applyFont="1" applyFill="1" applyBorder="1" applyAlignment="1">
      <alignment horizontal="center"/>
    </xf>
    <xf numFmtId="0" fontId="32" fillId="8" borderId="0" xfId="0" applyFont="1" applyFill="1" applyBorder="1" applyAlignment="1"/>
    <xf numFmtId="0" fontId="36" fillId="9" borderId="2" xfId="0" applyFont="1" applyFill="1" applyBorder="1"/>
    <xf numFmtId="0" fontId="36" fillId="9" borderId="0" xfId="0" applyFont="1" applyFill="1" applyBorder="1" applyAlignment="1">
      <alignment vertical="center"/>
    </xf>
    <xf numFmtId="0" fontId="36" fillId="9" borderId="8" xfId="0" applyFont="1" applyFill="1" applyBorder="1" applyAlignment="1">
      <alignment vertical="center"/>
    </xf>
    <xf numFmtId="0" fontId="0" fillId="14" borderId="1" xfId="0" applyFill="1" applyBorder="1" applyProtection="1">
      <protection locked="0"/>
    </xf>
    <xf numFmtId="0" fontId="0" fillId="14" borderId="46" xfId="0" applyFill="1" applyBorder="1"/>
    <xf numFmtId="0" fontId="0" fillId="14" borderId="14" xfId="0" applyFill="1" applyBorder="1"/>
    <xf numFmtId="0" fontId="0" fillId="14" borderId="0" xfId="0" applyFill="1" applyBorder="1"/>
    <xf numFmtId="0" fontId="0" fillId="14" borderId="47" xfId="0" applyFill="1" applyBorder="1"/>
    <xf numFmtId="0" fontId="0" fillId="4" borderId="0" xfId="0" applyFill="1" applyBorder="1"/>
    <xf numFmtId="0" fontId="0" fillId="4" borderId="0" xfId="0" applyFill="1" applyBorder="1" applyAlignment="1">
      <alignment wrapText="1"/>
    </xf>
    <xf numFmtId="0" fontId="0" fillId="14" borderId="14" xfId="0" applyFill="1" applyBorder="1" applyAlignment="1">
      <alignment vertical="top"/>
    </xf>
    <xf numFmtId="0" fontId="0" fillId="14" borderId="47" xfId="0" applyFill="1" applyBorder="1" applyAlignment="1">
      <alignment vertical="top"/>
    </xf>
    <xf numFmtId="0" fontId="0" fillId="10" borderId="0" xfId="0" applyFill="1" applyBorder="1" applyAlignment="1"/>
    <xf numFmtId="0" fontId="0" fillId="17" borderId="0" xfId="0" applyFill="1" applyBorder="1"/>
    <xf numFmtId="0" fontId="0" fillId="14" borderId="47" xfId="0" applyFill="1" applyBorder="1" applyAlignment="1">
      <alignment vertical="top" wrapText="1"/>
    </xf>
    <xf numFmtId="0" fontId="0" fillId="14" borderId="14" xfId="0" applyFill="1" applyBorder="1" applyAlignment="1">
      <alignment vertical="top" wrapText="1"/>
    </xf>
    <xf numFmtId="0" fontId="0" fillId="17" borderId="0" xfId="0" applyFill="1" applyBorder="1" applyAlignment="1">
      <alignment wrapText="1"/>
    </xf>
    <xf numFmtId="0" fontId="0" fillId="17" borderId="0" xfId="0" applyFill="1" applyBorder="1" applyAlignment="1">
      <alignment horizontal="left" vertical="top" wrapText="1"/>
    </xf>
    <xf numFmtId="0" fontId="0" fillId="14" borderId="7" xfId="0" applyFill="1" applyBorder="1"/>
    <xf numFmtId="0" fontId="0" fillId="14" borderId="8" xfId="0" applyFill="1" applyBorder="1"/>
    <xf numFmtId="0" fontId="0" fillId="14" borderId="48" xfId="0" applyFill="1" applyBorder="1"/>
    <xf numFmtId="0" fontId="0" fillId="14" borderId="1" xfId="0" applyFill="1" applyBorder="1"/>
    <xf numFmtId="0" fontId="3" fillId="14" borderId="14" xfId="0" applyFont="1" applyFill="1" applyBorder="1"/>
    <xf numFmtId="0" fontId="0" fillId="4" borderId="14" xfId="0" applyFill="1" applyBorder="1"/>
    <xf numFmtId="0" fontId="0" fillId="4" borderId="47" xfId="0" applyFill="1" applyBorder="1" applyAlignment="1">
      <alignment horizontal="left"/>
    </xf>
    <xf numFmtId="0" fontId="0" fillId="4" borderId="14" xfId="0" applyFill="1" applyBorder="1" applyAlignment="1">
      <alignment vertical="top"/>
    </xf>
    <xf numFmtId="0" fontId="0" fillId="10" borderId="14" xfId="0" applyFill="1" applyBorder="1"/>
    <xf numFmtId="0" fontId="0" fillId="10" borderId="47" xfId="0" applyFill="1" applyBorder="1"/>
    <xf numFmtId="0" fontId="0" fillId="10" borderId="47" xfId="0" applyFill="1" applyBorder="1" applyAlignment="1">
      <alignment vertical="center"/>
    </xf>
    <xf numFmtId="0" fontId="0" fillId="17" borderId="14" xfId="0" applyFill="1" applyBorder="1"/>
    <xf numFmtId="0" fontId="0" fillId="17" borderId="14" xfId="0" applyFill="1" applyBorder="1" applyAlignment="1">
      <alignment wrapText="1"/>
    </xf>
    <xf numFmtId="0" fontId="0" fillId="17" borderId="47" xfId="0" applyFill="1" applyBorder="1" applyAlignment="1">
      <alignment horizontal="left" vertical="top" wrapText="1"/>
    </xf>
    <xf numFmtId="0" fontId="2" fillId="10" borderId="14" xfId="0" applyFont="1" applyFill="1" applyBorder="1"/>
    <xf numFmtId="0" fontId="2" fillId="10" borderId="18" xfId="0" applyFont="1" applyFill="1" applyBorder="1"/>
    <xf numFmtId="0" fontId="2" fillId="10" borderId="44" xfId="0" applyFont="1" applyFill="1" applyBorder="1"/>
    <xf numFmtId="0" fontId="0" fillId="10" borderId="7" xfId="0" applyFill="1" applyBorder="1"/>
    <xf numFmtId="0" fontId="0" fillId="10" borderId="8" xfId="0" applyFill="1" applyBorder="1" applyAlignment="1">
      <alignment horizontal="right"/>
    </xf>
    <xf numFmtId="0" fontId="0" fillId="10" borderId="8" xfId="0" applyFill="1" applyBorder="1" applyAlignment="1">
      <alignment horizontal="center"/>
    </xf>
    <xf numFmtId="0" fontId="0" fillId="10" borderId="42" xfId="0" applyFill="1" applyBorder="1" applyAlignment="1">
      <alignment horizontal="center"/>
    </xf>
    <xf numFmtId="0" fontId="0" fillId="10" borderId="8" xfId="0" applyFill="1" applyBorder="1"/>
    <xf numFmtId="0" fontId="0" fillId="10" borderId="48" xfId="0" applyFill="1" applyBorder="1"/>
    <xf numFmtId="0" fontId="3" fillId="0" borderId="2" xfId="0" applyFont="1" applyFill="1" applyBorder="1" applyAlignment="1">
      <alignment vertical="center"/>
    </xf>
    <xf numFmtId="0" fontId="0" fillId="0" borderId="2" xfId="0" applyFill="1" applyBorder="1" applyAlignment="1"/>
    <xf numFmtId="0" fontId="0" fillId="0" borderId="2" xfId="0" applyFill="1" applyBorder="1" applyAlignment="1">
      <alignment wrapText="1"/>
    </xf>
    <xf numFmtId="0" fontId="0" fillId="0" borderId="2" xfId="0" applyFill="1" applyBorder="1"/>
    <xf numFmtId="0" fontId="0" fillId="0" borderId="46" xfId="0" applyFill="1" applyBorder="1"/>
    <xf numFmtId="0" fontId="0" fillId="0" borderId="2" xfId="0" applyFill="1" applyBorder="1" applyAlignment="1">
      <alignment horizontal="center" vertical="center"/>
    </xf>
    <xf numFmtId="0" fontId="0" fillId="15" borderId="49" xfId="0" applyFill="1" applyBorder="1" applyAlignment="1">
      <alignment horizontal="center"/>
    </xf>
    <xf numFmtId="0" fontId="0" fillId="10" borderId="0" xfId="0" applyFill="1" applyAlignment="1" applyProtection="1">
      <alignment horizontal="left"/>
      <protection locked="0"/>
    </xf>
    <xf numFmtId="0" fontId="0" fillId="10" borderId="0" xfId="0" applyFill="1" applyAlignment="1" applyProtection="1">
      <alignment horizontal="center"/>
      <protection locked="0"/>
    </xf>
    <xf numFmtId="0" fontId="0" fillId="11" borderId="25" xfId="0" applyFill="1" applyBorder="1" applyAlignment="1" applyProtection="1">
      <alignment horizontal="left"/>
      <protection locked="0"/>
    </xf>
    <xf numFmtId="0" fontId="0" fillId="11" borderId="25" xfId="0" applyFill="1" applyBorder="1" applyAlignment="1" applyProtection="1">
      <alignment horizontal="center"/>
      <protection locked="0"/>
    </xf>
    <xf numFmtId="0" fontId="2" fillId="17" borderId="0" xfId="0" applyFont="1" applyFill="1" applyBorder="1" applyAlignment="1">
      <alignment horizontal="left"/>
    </xf>
    <xf numFmtId="0" fontId="2" fillId="17" borderId="47" xfId="0" applyFont="1" applyFill="1" applyBorder="1" applyAlignment="1">
      <alignment horizontal="left"/>
    </xf>
    <xf numFmtId="0" fontId="0" fillId="17" borderId="0" xfId="0" applyFill="1" applyBorder="1" applyAlignment="1">
      <alignment horizontal="left"/>
    </xf>
    <xf numFmtId="0" fontId="0" fillId="17" borderId="47" xfId="0" applyFill="1" applyBorder="1" applyAlignment="1">
      <alignment horizontal="left"/>
    </xf>
    <xf numFmtId="0" fontId="2" fillId="17" borderId="0" xfId="0" applyFont="1" applyFill="1" applyBorder="1" applyAlignment="1">
      <alignment horizontal="left" wrapText="1"/>
    </xf>
    <xf numFmtId="0" fontId="2" fillId="17" borderId="47" xfId="0" applyFont="1" applyFill="1" applyBorder="1" applyAlignment="1">
      <alignment horizontal="left" wrapText="1"/>
    </xf>
    <xf numFmtId="0" fontId="0" fillId="12" borderId="19" xfId="0" applyFill="1" applyBorder="1" applyAlignment="1" applyProtection="1">
      <alignment horizontal="left" vertical="center" wrapText="1"/>
      <protection locked="0"/>
    </xf>
    <xf numFmtId="0" fontId="0" fillId="12" borderId="0" xfId="0" applyFill="1" applyBorder="1" applyAlignment="1" applyProtection="1">
      <alignment horizontal="left" vertical="center" wrapText="1"/>
      <protection locked="0"/>
    </xf>
    <xf numFmtId="0" fontId="0" fillId="4" borderId="0" xfId="0" applyFill="1" applyBorder="1" applyAlignment="1">
      <alignment horizontal="left" vertical="center" wrapText="1"/>
    </xf>
    <xf numFmtId="0" fontId="0" fillId="4" borderId="47" xfId="0" applyFill="1" applyBorder="1" applyAlignment="1">
      <alignment horizontal="left" vertical="center" wrapText="1"/>
    </xf>
    <xf numFmtId="0" fontId="0" fillId="17" borderId="0" xfId="0" applyFill="1" applyBorder="1" applyAlignment="1">
      <alignment horizontal="left" wrapText="1"/>
    </xf>
    <xf numFmtId="0" fontId="0" fillId="17" borderId="47" xfId="0" applyFill="1" applyBorder="1" applyAlignment="1">
      <alignment horizontal="left" wrapText="1"/>
    </xf>
    <xf numFmtId="0" fontId="32" fillId="17" borderId="0" xfId="0" applyFont="1" applyFill="1" applyBorder="1" applyAlignment="1">
      <alignment horizontal="left" wrapText="1"/>
    </xf>
    <xf numFmtId="0" fontId="32" fillId="17" borderId="47" xfId="0" applyFont="1" applyFill="1" applyBorder="1" applyAlignment="1">
      <alignment horizontal="left" wrapText="1"/>
    </xf>
    <xf numFmtId="0" fontId="0" fillId="17" borderId="0" xfId="0" applyFill="1" applyBorder="1" applyAlignment="1">
      <alignment horizontal="left" vertical="top" wrapText="1"/>
    </xf>
    <xf numFmtId="0" fontId="0" fillId="17" borderId="47" xfId="0" applyFill="1" applyBorder="1" applyAlignment="1">
      <alignment horizontal="left" vertical="top" wrapText="1"/>
    </xf>
    <xf numFmtId="0" fontId="25" fillId="8" borderId="13" xfId="0" applyFont="1" applyFill="1" applyBorder="1" applyAlignment="1">
      <alignment horizontal="center" vertical="center" textRotation="90" wrapText="1"/>
    </xf>
    <xf numFmtId="0" fontId="25" fillId="8" borderId="13" xfId="0" applyFont="1" applyFill="1" applyBorder="1" applyAlignment="1">
      <alignment horizontal="center" vertical="center" textRotation="90"/>
    </xf>
    <xf numFmtId="0" fontId="25" fillId="8" borderId="23" xfId="0" applyFont="1" applyFill="1" applyBorder="1" applyAlignment="1">
      <alignment horizontal="center" vertical="center" textRotation="90"/>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0" xfId="0" applyFont="1" applyFill="1" applyBorder="1" applyAlignment="1">
      <alignment horizontal="center" vertical="center"/>
    </xf>
    <xf numFmtId="0" fontId="25" fillId="2" borderId="12" xfId="0" applyFont="1" applyFill="1" applyBorder="1" applyAlignment="1">
      <alignment horizontal="center" vertical="center" textRotation="90" wrapText="1"/>
    </xf>
    <xf numFmtId="0" fontId="25" fillId="2" borderId="13" xfId="0" applyFont="1" applyFill="1" applyBorder="1" applyAlignment="1">
      <alignment horizontal="center" vertical="center" textRotation="90"/>
    </xf>
    <xf numFmtId="0" fontId="25" fillId="2" borderId="23" xfId="0" applyFont="1" applyFill="1" applyBorder="1" applyAlignment="1">
      <alignment horizontal="center" vertical="center" textRotation="90"/>
    </xf>
    <xf numFmtId="0" fontId="25" fillId="8" borderId="12" xfId="0" applyFont="1" applyFill="1" applyBorder="1" applyAlignment="1">
      <alignment horizontal="center" vertical="center" textRotation="90" wrapText="1"/>
    </xf>
    <xf numFmtId="0" fontId="9" fillId="4" borderId="12" xfId="0" applyFont="1" applyFill="1" applyBorder="1" applyAlignment="1">
      <alignment horizontal="center" vertical="center" textRotation="90" wrapText="1"/>
    </xf>
    <xf numFmtId="0" fontId="9" fillId="4" borderId="13" xfId="0" applyFont="1" applyFill="1" applyBorder="1" applyAlignment="1">
      <alignment horizontal="center" vertical="center" textRotation="90"/>
    </xf>
    <xf numFmtId="0" fontId="9" fillId="4" borderId="23" xfId="0" applyFont="1" applyFill="1" applyBorder="1" applyAlignment="1">
      <alignment horizontal="center" vertical="center" textRotation="90"/>
    </xf>
    <xf numFmtId="0" fontId="13" fillId="9" borderId="12" xfId="0" applyFont="1" applyFill="1" applyBorder="1" applyAlignment="1">
      <alignment horizontal="center" vertical="center" textRotation="90" wrapText="1"/>
    </xf>
    <xf numFmtId="0" fontId="13" fillId="9" borderId="13" xfId="0" applyFont="1" applyFill="1" applyBorder="1" applyAlignment="1">
      <alignment horizontal="center" vertical="center" textRotation="90"/>
    </xf>
    <xf numFmtId="0" fontId="13" fillId="9" borderId="23" xfId="0" applyFont="1" applyFill="1" applyBorder="1" applyAlignment="1">
      <alignment horizontal="center" vertical="center" textRotation="90"/>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9" fillId="2" borderId="12" xfId="0" applyFont="1" applyFill="1" applyBorder="1" applyAlignment="1">
      <alignment horizontal="center" vertical="center" textRotation="90"/>
    </xf>
    <xf numFmtId="0" fontId="9" fillId="2" borderId="13" xfId="0" applyFont="1" applyFill="1" applyBorder="1" applyAlignment="1">
      <alignment horizontal="center" vertical="center" textRotation="90"/>
    </xf>
    <xf numFmtId="0" fontId="9" fillId="2" borderId="12" xfId="0" applyFont="1" applyFill="1" applyBorder="1" applyAlignment="1">
      <alignment horizontal="center" vertical="center" textRotation="90" wrapText="1"/>
    </xf>
    <xf numFmtId="0" fontId="9" fillId="2" borderId="23" xfId="0" applyFont="1" applyFill="1" applyBorder="1" applyAlignment="1">
      <alignment horizontal="center" vertical="center" textRotation="90"/>
    </xf>
    <xf numFmtId="0" fontId="9" fillId="8" borderId="12" xfId="0" applyFont="1" applyFill="1" applyBorder="1" applyAlignment="1">
      <alignment horizontal="center" vertical="center" textRotation="90" wrapText="1"/>
    </xf>
    <xf numFmtId="0" fontId="9" fillId="8" borderId="13" xfId="0" applyFont="1" applyFill="1" applyBorder="1" applyAlignment="1">
      <alignment horizontal="center" vertical="center" textRotation="90"/>
    </xf>
    <xf numFmtId="0" fontId="9" fillId="8" borderId="23" xfId="0" applyFont="1" applyFill="1" applyBorder="1" applyAlignment="1">
      <alignment horizontal="center" vertical="center" textRotation="90"/>
    </xf>
    <xf numFmtId="0" fontId="18" fillId="9" borderId="12" xfId="0" applyFont="1" applyFill="1" applyBorder="1" applyAlignment="1">
      <alignment horizontal="center" vertical="center" textRotation="90"/>
    </xf>
    <xf numFmtId="0" fontId="18" fillId="9" borderId="13" xfId="0" applyFont="1" applyFill="1" applyBorder="1" applyAlignment="1">
      <alignment horizontal="center" vertical="center" textRotation="90"/>
    </xf>
    <xf numFmtId="0" fontId="18" fillId="9" borderId="23" xfId="0" applyFont="1" applyFill="1" applyBorder="1" applyAlignment="1">
      <alignment horizontal="center" vertical="center" textRotation="90"/>
    </xf>
    <xf numFmtId="0" fontId="9" fillId="8" borderId="12"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fmlaLink="A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BE6"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checked="Checked" firstButton="1" fmlaLink="BE6"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Y2" lockText="1" noThreeD="1"/>
</file>

<file path=xl/ctrlProps/ctrlProp8.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57150</xdr:rowOff>
        </xdr:from>
        <xdr:to>
          <xdr:col>1</xdr:col>
          <xdr:colOff>390525</xdr:colOff>
          <xdr:row>0</xdr:row>
          <xdr:rowOff>333375</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français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333375</xdr:rowOff>
        </xdr:from>
        <xdr:to>
          <xdr:col>1</xdr:col>
          <xdr:colOff>390525</xdr:colOff>
          <xdr:row>0</xdr:row>
          <xdr:rowOff>609600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deutsch</a:t>
              </a:r>
            </a:p>
          </xdr:txBody>
        </xdr:sp>
        <xdr:clientData fLocksWithSheet="0"/>
      </xdr:twoCellAnchor>
    </mc:Choice>
    <mc:Fallback/>
  </mc:AlternateContent>
  <xdr:twoCellAnchor editAs="oneCell">
    <xdr:from>
      <xdr:col>2</xdr:col>
      <xdr:colOff>1523999</xdr:colOff>
      <xdr:row>0</xdr:row>
      <xdr:rowOff>95250</xdr:rowOff>
    </xdr:from>
    <xdr:to>
      <xdr:col>2</xdr:col>
      <xdr:colOff>5687928</xdr:colOff>
      <xdr:row>0</xdr:row>
      <xdr:rowOff>619551</xdr:rowOff>
    </xdr:to>
    <xdr:pic>
      <xdr:nvPicPr>
        <xdr:cNvPr id="5" name="Image 4"/>
        <xdr:cNvPicPr>
          <a:picLocks noChangeAspect="1"/>
        </xdr:cNvPicPr>
      </xdr:nvPicPr>
      <xdr:blipFill>
        <a:blip xmlns:r="http://schemas.openxmlformats.org/officeDocument/2006/relationships" r:embed="rId1"/>
        <a:stretch>
          <a:fillRect/>
        </a:stretch>
      </xdr:blipFill>
      <xdr:spPr>
        <a:xfrm>
          <a:off x="2369343" y="95250"/>
          <a:ext cx="4163929" cy="524301"/>
        </a:xfrm>
        <a:prstGeom prst="rect">
          <a:avLst/>
        </a:prstGeom>
      </xdr:spPr>
    </xdr:pic>
    <xdr:clientData/>
  </xdr:twoCellAnchor>
  <xdr:twoCellAnchor editAs="oneCell">
    <xdr:from>
      <xdr:col>5</xdr:col>
      <xdr:colOff>642938</xdr:colOff>
      <xdr:row>0</xdr:row>
      <xdr:rowOff>71438</xdr:rowOff>
    </xdr:from>
    <xdr:to>
      <xdr:col>9</xdr:col>
      <xdr:colOff>544735</xdr:colOff>
      <xdr:row>0</xdr:row>
      <xdr:rowOff>559118</xdr:rowOff>
    </xdr:to>
    <xdr:pic>
      <xdr:nvPicPr>
        <xdr:cNvPr id="8" name="Imag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79719" y="71438"/>
          <a:ext cx="4128516" cy="487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0</xdr:row>
          <xdr:rowOff>219075</xdr:rowOff>
        </xdr:from>
        <xdr:to>
          <xdr:col>0</xdr:col>
          <xdr:colOff>971550</xdr:colOff>
          <xdr:row>2</xdr:row>
          <xdr:rowOff>95250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français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xdr:row>
          <xdr:rowOff>104775</xdr:rowOff>
        </xdr:from>
        <xdr:to>
          <xdr:col>0</xdr:col>
          <xdr:colOff>971550</xdr:colOff>
          <xdr:row>4</xdr:row>
          <xdr:rowOff>47625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deutsch</a:t>
              </a:r>
            </a:p>
          </xdr:txBody>
        </xdr:sp>
        <xdr:clientData/>
      </xdr:twoCellAnchor>
    </mc:Choice>
    <mc:Fallback/>
  </mc:AlternateContent>
  <xdr:twoCellAnchor editAs="oneCell">
    <xdr:from>
      <xdr:col>13</xdr:col>
      <xdr:colOff>602674</xdr:colOff>
      <xdr:row>0</xdr:row>
      <xdr:rowOff>100854</xdr:rowOff>
    </xdr:from>
    <xdr:to>
      <xdr:col>20</xdr:col>
      <xdr:colOff>84988</xdr:colOff>
      <xdr:row>4</xdr:row>
      <xdr:rowOff>22412</xdr:rowOff>
    </xdr:to>
    <xdr:pic>
      <xdr:nvPicPr>
        <xdr:cNvPr id="3" name="Image 2"/>
        <xdr:cNvPicPr>
          <a:picLocks noChangeAspect="1"/>
        </xdr:cNvPicPr>
      </xdr:nvPicPr>
      <xdr:blipFill>
        <a:blip xmlns:r="http://schemas.openxmlformats.org/officeDocument/2006/relationships" r:embed="rId1"/>
        <a:stretch>
          <a:fillRect/>
        </a:stretch>
      </xdr:blipFill>
      <xdr:spPr>
        <a:xfrm>
          <a:off x="12749850" y="100854"/>
          <a:ext cx="4894756" cy="6163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0</xdr:row>
          <xdr:rowOff>219075</xdr:rowOff>
        </xdr:from>
        <xdr:to>
          <xdr:col>0</xdr:col>
          <xdr:colOff>971550</xdr:colOff>
          <xdr:row>2</xdr:row>
          <xdr:rowOff>95250</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français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xdr:row>
          <xdr:rowOff>104775</xdr:rowOff>
        </xdr:from>
        <xdr:to>
          <xdr:col>0</xdr:col>
          <xdr:colOff>971550</xdr:colOff>
          <xdr:row>4</xdr:row>
          <xdr:rowOff>47625</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deutsch</a:t>
              </a:r>
            </a:p>
          </xdr:txBody>
        </xdr:sp>
        <xdr:clientData/>
      </xdr:twoCellAnchor>
    </mc:Choice>
    <mc:Fallback/>
  </mc:AlternateContent>
  <xdr:twoCellAnchor editAs="oneCell">
    <xdr:from>
      <xdr:col>13</xdr:col>
      <xdr:colOff>597057</xdr:colOff>
      <xdr:row>0</xdr:row>
      <xdr:rowOff>78440</xdr:rowOff>
    </xdr:from>
    <xdr:to>
      <xdr:col>20</xdr:col>
      <xdr:colOff>228869</xdr:colOff>
      <xdr:row>3</xdr:row>
      <xdr:rowOff>145675</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91616" y="78440"/>
          <a:ext cx="5122694" cy="6051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xdr:row>
          <xdr:rowOff>76200</xdr:rowOff>
        </xdr:from>
        <xdr:to>
          <xdr:col>0</xdr:col>
          <xdr:colOff>781050</xdr:colOff>
          <xdr:row>1</xdr:row>
          <xdr:rowOff>361950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français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xdr:row>
          <xdr:rowOff>352425</xdr:rowOff>
        </xdr:from>
        <xdr:to>
          <xdr:col>0</xdr:col>
          <xdr:colOff>781050</xdr:colOff>
          <xdr:row>1</xdr:row>
          <xdr:rowOff>619125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deutsch</a:t>
              </a:r>
            </a:p>
          </xdr:txBody>
        </xdr:sp>
        <xdr:clientData/>
      </xdr:twoCellAnchor>
    </mc:Choice>
    <mc:Fallback/>
  </mc:AlternateContent>
  <xdr:twoCellAnchor editAs="oneCell">
    <xdr:from>
      <xdr:col>0</xdr:col>
      <xdr:colOff>22411</xdr:colOff>
      <xdr:row>0</xdr:row>
      <xdr:rowOff>22412</xdr:rowOff>
    </xdr:from>
    <xdr:to>
      <xdr:col>3</xdr:col>
      <xdr:colOff>531427</xdr:colOff>
      <xdr:row>0</xdr:row>
      <xdr:rowOff>510092</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11" y="22412"/>
          <a:ext cx="4128516" cy="4876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16"/>
  <sheetViews>
    <sheetView showGridLines="0" showRowColHeaders="0" zoomScale="80" zoomScaleNormal="80" workbookViewId="0">
      <selection activeCell="C20" sqref="C20"/>
    </sheetView>
  </sheetViews>
  <sheetFormatPr baseColWidth="10" defaultRowHeight="14.25" x14ac:dyDescent="0.2"/>
  <cols>
    <col min="1" max="1" width="3.5" customWidth="1"/>
    <col min="2" max="2" width="7.625" customWidth="1"/>
    <col min="3" max="3" width="76.5" customWidth="1"/>
    <col min="4" max="4" width="13.5" customWidth="1"/>
    <col min="7" max="7" width="13.875" customWidth="1"/>
    <col min="8" max="8" width="13.75" customWidth="1"/>
    <col min="9" max="9" width="16.875" customWidth="1"/>
    <col min="12" max="12" width="46.875" customWidth="1"/>
    <col min="13" max="13" width="2.375" customWidth="1"/>
    <col min="14" max="14" width="0" hidden="1" customWidth="1"/>
    <col min="15" max="15" width="7.625" style="426" hidden="1" customWidth="1"/>
    <col min="16" max="16" width="74.625" style="426" hidden="1" customWidth="1"/>
    <col min="17" max="17" width="195.875" style="426" hidden="1" customWidth="1"/>
    <col min="18" max="22" width="11.25" style="426" hidden="1" customWidth="1"/>
    <col min="23" max="23" width="13.875" style="426" hidden="1" customWidth="1"/>
    <col min="24" max="24" width="11.25" style="426" hidden="1" customWidth="1"/>
    <col min="25" max="25" width="82.75" style="426" hidden="1" customWidth="1"/>
    <col min="26" max="26" width="11.25" hidden="1" customWidth="1"/>
    <col min="248" max="248" width="5" customWidth="1"/>
    <col min="249" max="249" width="66.5" bestFit="1" customWidth="1"/>
    <col min="504" max="504" width="5" customWidth="1"/>
    <col min="505" max="505" width="66.5" bestFit="1" customWidth="1"/>
    <col min="760" max="760" width="5" customWidth="1"/>
    <col min="761" max="761" width="66.5" bestFit="1" customWidth="1"/>
    <col min="1016" max="1016" width="5" customWidth="1"/>
    <col min="1017" max="1017" width="66.5" bestFit="1" customWidth="1"/>
    <col min="1272" max="1272" width="5" customWidth="1"/>
    <col min="1273" max="1273" width="66.5" bestFit="1" customWidth="1"/>
    <col min="1528" max="1528" width="5" customWidth="1"/>
    <col min="1529" max="1529" width="66.5" bestFit="1" customWidth="1"/>
    <col min="1784" max="1784" width="5" customWidth="1"/>
    <col min="1785" max="1785" width="66.5" bestFit="1" customWidth="1"/>
    <col min="2040" max="2040" width="5" customWidth="1"/>
    <col min="2041" max="2041" width="66.5" bestFit="1" customWidth="1"/>
    <col min="2296" max="2296" width="5" customWidth="1"/>
    <col min="2297" max="2297" width="66.5" bestFit="1" customWidth="1"/>
    <col min="2552" max="2552" width="5" customWidth="1"/>
    <col min="2553" max="2553" width="66.5" bestFit="1" customWidth="1"/>
    <col min="2808" max="2808" width="5" customWidth="1"/>
    <col min="2809" max="2809" width="66.5" bestFit="1" customWidth="1"/>
    <col min="3064" max="3064" width="5" customWidth="1"/>
    <col min="3065" max="3065" width="66.5" bestFit="1" customWidth="1"/>
    <col min="3320" max="3320" width="5" customWidth="1"/>
    <col min="3321" max="3321" width="66.5" bestFit="1" customWidth="1"/>
    <col min="3576" max="3576" width="5" customWidth="1"/>
    <col min="3577" max="3577" width="66.5" bestFit="1" customWidth="1"/>
    <col min="3832" max="3832" width="5" customWidth="1"/>
    <col min="3833" max="3833" width="66.5" bestFit="1" customWidth="1"/>
    <col min="4088" max="4088" width="5" customWidth="1"/>
    <col min="4089" max="4089" width="66.5" bestFit="1" customWidth="1"/>
    <col min="4344" max="4344" width="5" customWidth="1"/>
    <col min="4345" max="4345" width="66.5" bestFit="1" customWidth="1"/>
    <col min="4600" max="4600" width="5" customWidth="1"/>
    <col min="4601" max="4601" width="66.5" bestFit="1" customWidth="1"/>
    <col min="4856" max="4856" width="5" customWidth="1"/>
    <col min="4857" max="4857" width="66.5" bestFit="1" customWidth="1"/>
    <col min="5112" max="5112" width="5" customWidth="1"/>
    <col min="5113" max="5113" width="66.5" bestFit="1" customWidth="1"/>
    <col min="5368" max="5368" width="5" customWidth="1"/>
    <col min="5369" max="5369" width="66.5" bestFit="1" customWidth="1"/>
    <col min="5624" max="5624" width="5" customWidth="1"/>
    <col min="5625" max="5625" width="66.5" bestFit="1" customWidth="1"/>
    <col min="5880" max="5880" width="5" customWidth="1"/>
    <col min="5881" max="5881" width="66.5" bestFit="1" customWidth="1"/>
    <col min="6136" max="6136" width="5" customWidth="1"/>
    <col min="6137" max="6137" width="66.5" bestFit="1" customWidth="1"/>
    <col min="6392" max="6392" width="5" customWidth="1"/>
    <col min="6393" max="6393" width="66.5" bestFit="1" customWidth="1"/>
    <col min="6648" max="6648" width="5" customWidth="1"/>
    <col min="6649" max="6649" width="66.5" bestFit="1" customWidth="1"/>
    <col min="6904" max="6904" width="5" customWidth="1"/>
    <col min="6905" max="6905" width="66.5" bestFit="1" customWidth="1"/>
    <col min="7160" max="7160" width="5" customWidth="1"/>
    <col min="7161" max="7161" width="66.5" bestFit="1" customWidth="1"/>
    <col min="7416" max="7416" width="5" customWidth="1"/>
    <col min="7417" max="7417" width="66.5" bestFit="1" customWidth="1"/>
    <col min="7672" max="7672" width="5" customWidth="1"/>
    <col min="7673" max="7673" width="66.5" bestFit="1" customWidth="1"/>
    <col min="7928" max="7928" width="5" customWidth="1"/>
    <col min="7929" max="7929" width="66.5" bestFit="1" customWidth="1"/>
    <col min="8184" max="8184" width="5" customWidth="1"/>
    <col min="8185" max="8185" width="66.5" bestFit="1" customWidth="1"/>
    <col min="8440" max="8440" width="5" customWidth="1"/>
    <col min="8441" max="8441" width="66.5" bestFit="1" customWidth="1"/>
    <col min="8696" max="8696" width="5" customWidth="1"/>
    <col min="8697" max="8697" width="66.5" bestFit="1" customWidth="1"/>
    <col min="8952" max="8952" width="5" customWidth="1"/>
    <col min="8953" max="8953" width="66.5" bestFit="1" customWidth="1"/>
    <col min="9208" max="9208" width="5" customWidth="1"/>
    <col min="9209" max="9209" width="66.5" bestFit="1" customWidth="1"/>
    <col min="9464" max="9464" width="5" customWidth="1"/>
    <col min="9465" max="9465" width="66.5" bestFit="1" customWidth="1"/>
    <col min="9720" max="9720" width="5" customWidth="1"/>
    <col min="9721" max="9721" width="66.5" bestFit="1" customWidth="1"/>
    <col min="9976" max="9976" width="5" customWidth="1"/>
    <col min="9977" max="9977" width="66.5" bestFit="1" customWidth="1"/>
    <col min="10232" max="10232" width="5" customWidth="1"/>
    <col min="10233" max="10233" width="66.5" bestFit="1" customWidth="1"/>
    <col min="10488" max="10488" width="5" customWidth="1"/>
    <col min="10489" max="10489" width="66.5" bestFit="1" customWidth="1"/>
    <col min="10744" max="10744" width="5" customWidth="1"/>
    <col min="10745" max="10745" width="66.5" bestFit="1" customWidth="1"/>
    <col min="11000" max="11000" width="5" customWidth="1"/>
    <col min="11001" max="11001" width="66.5" bestFit="1" customWidth="1"/>
    <col min="11256" max="11256" width="5" customWidth="1"/>
    <col min="11257" max="11257" width="66.5" bestFit="1" customWidth="1"/>
    <col min="11512" max="11512" width="5" customWidth="1"/>
    <col min="11513" max="11513" width="66.5" bestFit="1" customWidth="1"/>
    <col min="11768" max="11768" width="5" customWidth="1"/>
    <col min="11769" max="11769" width="66.5" bestFit="1" customWidth="1"/>
    <col min="12024" max="12024" width="5" customWidth="1"/>
    <col min="12025" max="12025" width="66.5" bestFit="1" customWidth="1"/>
    <col min="12280" max="12280" width="5" customWidth="1"/>
    <col min="12281" max="12281" width="66.5" bestFit="1" customWidth="1"/>
    <col min="12536" max="12536" width="5" customWidth="1"/>
    <col min="12537" max="12537" width="66.5" bestFit="1" customWidth="1"/>
    <col min="12792" max="12792" width="5" customWidth="1"/>
    <col min="12793" max="12793" width="66.5" bestFit="1" customWidth="1"/>
    <col min="13048" max="13048" width="5" customWidth="1"/>
    <col min="13049" max="13049" width="66.5" bestFit="1" customWidth="1"/>
    <col min="13304" max="13304" width="5" customWidth="1"/>
    <col min="13305" max="13305" width="66.5" bestFit="1" customWidth="1"/>
    <col min="13560" max="13560" width="5" customWidth="1"/>
    <col min="13561" max="13561" width="66.5" bestFit="1" customWidth="1"/>
    <col min="13816" max="13816" width="5" customWidth="1"/>
    <col min="13817" max="13817" width="66.5" bestFit="1" customWidth="1"/>
    <col min="14072" max="14072" width="5" customWidth="1"/>
    <col min="14073" max="14073" width="66.5" bestFit="1" customWidth="1"/>
    <col min="14328" max="14328" width="5" customWidth="1"/>
    <col min="14329" max="14329" width="66.5" bestFit="1" customWidth="1"/>
    <col min="14584" max="14584" width="5" customWidth="1"/>
    <col min="14585" max="14585" width="66.5" bestFit="1" customWidth="1"/>
    <col min="14840" max="14840" width="5" customWidth="1"/>
    <col min="14841" max="14841" width="66.5" bestFit="1" customWidth="1"/>
    <col min="15096" max="15096" width="5" customWidth="1"/>
    <col min="15097" max="15097" width="66.5" bestFit="1" customWidth="1"/>
    <col min="15352" max="15352" width="5" customWidth="1"/>
    <col min="15353" max="15353" width="66.5" bestFit="1" customWidth="1"/>
    <col min="15608" max="15608" width="5" customWidth="1"/>
    <col min="15609" max="15609" width="66.5" bestFit="1" customWidth="1"/>
    <col min="15864" max="15864" width="5" customWidth="1"/>
    <col min="15865" max="15865" width="66.5" bestFit="1" customWidth="1"/>
    <col min="16120" max="16120" width="5" customWidth="1"/>
    <col min="16121" max="16121" width="66.5" bestFit="1" customWidth="1"/>
  </cols>
  <sheetData>
    <row r="1" spans="1:60" ht="54.75" customHeight="1" x14ac:dyDescent="0.25">
      <c r="A1" s="479">
        <v>1</v>
      </c>
      <c r="B1" s="497"/>
      <c r="C1" s="517" t="str">
        <f>IF($A$1=1,O1,O61)</f>
        <v>Explications</v>
      </c>
      <c r="D1" s="522" t="s">
        <v>1044</v>
      </c>
      <c r="E1" s="519" t="s">
        <v>1045</v>
      </c>
      <c r="F1" s="518"/>
      <c r="G1" s="518"/>
      <c r="H1" s="518"/>
      <c r="I1" s="518"/>
      <c r="J1" s="518"/>
      <c r="K1" s="520"/>
      <c r="L1" s="521"/>
      <c r="M1" s="480"/>
      <c r="O1" s="404" t="s">
        <v>989</v>
      </c>
      <c r="P1" s="405"/>
      <c r="Q1" s="524" t="s">
        <v>633</v>
      </c>
      <c r="R1" s="524"/>
      <c r="S1" s="524"/>
      <c r="T1" s="524"/>
      <c r="U1" s="524"/>
      <c r="V1" s="524"/>
      <c r="W1" s="524"/>
      <c r="X1" s="405"/>
      <c r="Y1" s="405"/>
    </row>
    <row r="2" spans="1:60" s="170" customFormat="1" ht="6.75" customHeight="1" x14ac:dyDescent="0.25">
      <c r="A2" s="481"/>
      <c r="B2" s="498"/>
      <c r="C2" s="482"/>
      <c r="D2" s="482"/>
      <c r="E2" s="482"/>
      <c r="F2" s="482"/>
      <c r="G2" s="482"/>
      <c r="H2" s="482"/>
      <c r="I2" s="482"/>
      <c r="J2" s="482"/>
      <c r="K2" s="482"/>
      <c r="L2" s="483"/>
      <c r="M2" s="483"/>
      <c r="O2" s="406"/>
      <c r="P2" s="407"/>
      <c r="Q2" s="407"/>
      <c r="R2" s="407"/>
      <c r="S2" s="407"/>
      <c r="T2" s="407"/>
      <c r="U2" s="407"/>
      <c r="V2" s="407"/>
      <c r="W2" s="407"/>
      <c r="X2" s="407"/>
      <c r="Y2" s="407"/>
    </row>
    <row r="3" spans="1:60" x14ac:dyDescent="0.2">
      <c r="A3" s="481"/>
      <c r="B3" s="499" t="str">
        <f t="shared" ref="B3:C3" si="0">IF($A$1=1,O4,O64)</f>
        <v>Stade</v>
      </c>
      <c r="C3" s="484" t="str">
        <f t="shared" si="0"/>
        <v>stade de développement des plantes au moment de leur utilisation; chapître 13, tab. 13.2</v>
      </c>
      <c r="D3" s="401"/>
      <c r="E3" s="402"/>
      <c r="F3" s="402"/>
      <c r="G3" s="402"/>
      <c r="H3" s="402"/>
      <c r="I3" s="402"/>
      <c r="J3" s="402"/>
      <c r="K3" s="402"/>
      <c r="L3" s="500"/>
      <c r="M3" s="483"/>
      <c r="O3" s="405" t="s">
        <v>634</v>
      </c>
      <c r="P3" s="405" t="s">
        <v>635</v>
      </c>
      <c r="Q3" s="525"/>
      <c r="R3" s="525"/>
      <c r="S3" s="525"/>
      <c r="T3" s="525"/>
      <c r="U3" s="525"/>
      <c r="V3" s="525"/>
      <c r="W3" s="525"/>
      <c r="X3" s="405"/>
      <c r="Y3" s="405"/>
    </row>
    <row r="4" spans="1:60" ht="14.25" customHeight="1" x14ac:dyDescent="0.2">
      <c r="A4" s="481"/>
      <c r="B4" s="499" t="str">
        <f t="shared" ref="B4:C4" si="1">IF($A$1=1,O5,O65)</f>
        <v>NEL</v>
      </c>
      <c r="C4" s="484" t="str">
        <f t="shared" si="1"/>
        <v>énergie nette pour la production laitière, MJ/kg MS</v>
      </c>
      <c r="D4" s="401"/>
      <c r="E4" s="402"/>
      <c r="F4" s="402"/>
      <c r="G4" s="402"/>
      <c r="H4" s="402"/>
      <c r="I4" s="402"/>
      <c r="J4" s="402"/>
      <c r="K4" s="402"/>
      <c r="L4" s="500"/>
      <c r="M4" s="483"/>
      <c r="O4" s="408" t="s">
        <v>636</v>
      </c>
      <c r="P4" s="408" t="s">
        <v>637</v>
      </c>
      <c r="Q4" s="409"/>
      <c r="R4" s="409"/>
      <c r="S4" s="409"/>
      <c r="T4" s="409"/>
      <c r="U4" s="409"/>
      <c r="V4" s="409"/>
      <c r="W4" s="409"/>
      <c r="X4" s="409"/>
      <c r="Y4" s="409"/>
    </row>
    <row r="5" spans="1:60" x14ac:dyDescent="0.2">
      <c r="A5" s="481"/>
      <c r="B5" s="499" t="str">
        <f t="shared" ref="B5:C5" si="2">IF($A$1=1,O6,O66)</f>
        <v>NEV</v>
      </c>
      <c r="C5" s="484" t="str">
        <f t="shared" si="2"/>
        <v>énergie nette pour la production de viande, MJ/kg MS</v>
      </c>
      <c r="D5" s="401"/>
      <c r="E5" s="402"/>
      <c r="F5" s="402"/>
      <c r="G5" s="402"/>
      <c r="H5" s="402"/>
      <c r="I5" s="402"/>
      <c r="J5" s="402"/>
      <c r="K5" s="402"/>
      <c r="L5" s="500"/>
      <c r="M5" s="483"/>
      <c r="O5" s="408" t="s">
        <v>639</v>
      </c>
      <c r="P5" s="408" t="s">
        <v>640</v>
      </c>
      <c r="Q5" s="409"/>
      <c r="R5" s="409"/>
      <c r="S5" s="409"/>
      <c r="T5" s="409"/>
      <c r="U5" s="409"/>
      <c r="V5" s="409"/>
      <c r="W5" s="409"/>
      <c r="X5" s="409"/>
      <c r="Y5" s="409"/>
    </row>
    <row r="6" spans="1:60" x14ac:dyDescent="0.2">
      <c r="A6" s="481"/>
      <c r="B6" s="499" t="str">
        <f t="shared" ref="B6:C6" si="3">IF($A$1=1,O7,O67)</f>
        <v>EM</v>
      </c>
      <c r="C6" s="484" t="str">
        <f t="shared" si="3"/>
        <v>énergie métabolisable, MJ/kg MS</v>
      </c>
      <c r="D6" s="536" t="str">
        <f>IF($A$1=1,Q7,Q67)</f>
        <v>Apports alimentaires recommandés pour les ruminants, Livre Vert, Formules et équations de prédiction, chapitre 15, dMO équations avec CB</v>
      </c>
      <c r="E6" s="536"/>
      <c r="F6" s="536"/>
      <c r="G6" s="536"/>
      <c r="H6" s="536"/>
      <c r="I6" s="536"/>
      <c r="J6" s="536"/>
      <c r="K6" s="536"/>
      <c r="L6" s="537"/>
      <c r="M6" s="483"/>
      <c r="O6" s="408" t="s">
        <v>641</v>
      </c>
      <c r="P6" s="408" t="s">
        <v>642</v>
      </c>
      <c r="Q6" s="409"/>
      <c r="R6" s="409"/>
      <c r="S6" s="409"/>
      <c r="T6" s="409"/>
      <c r="U6" s="409"/>
      <c r="V6" s="409"/>
      <c r="W6" s="409"/>
      <c r="X6" s="409"/>
      <c r="Y6" s="409"/>
      <c r="BH6">
        <v>2</v>
      </c>
    </row>
    <row r="7" spans="1:60" ht="27" customHeight="1" x14ac:dyDescent="0.2">
      <c r="A7" s="481"/>
      <c r="B7" s="501" t="str">
        <f t="shared" ref="B7:C7" si="4">IF($A$1=1,O8,O68)</f>
        <v>PAIE</v>
      </c>
      <c r="C7" s="485" t="str">
        <f t="shared" si="4"/>
        <v>protéines absorbables dans l'intestin,
synthétisées à partir de l'énergie disponible dans la panse, g/kg MS</v>
      </c>
      <c r="D7" s="536"/>
      <c r="E7" s="536"/>
      <c r="F7" s="536"/>
      <c r="G7" s="536"/>
      <c r="H7" s="536"/>
      <c r="I7" s="536"/>
      <c r="J7" s="536"/>
      <c r="K7" s="536"/>
      <c r="L7" s="537"/>
      <c r="M7" s="483"/>
      <c r="O7" s="408" t="s">
        <v>643</v>
      </c>
      <c r="P7" s="408" t="s">
        <v>644</v>
      </c>
      <c r="Q7" s="409" t="s">
        <v>638</v>
      </c>
      <c r="R7" s="409"/>
      <c r="S7" s="409"/>
      <c r="T7" s="409"/>
      <c r="U7" s="409"/>
      <c r="V7" s="409"/>
      <c r="W7" s="409"/>
      <c r="X7" s="409"/>
      <c r="Y7" s="409"/>
    </row>
    <row r="8" spans="1:60" s="173" customFormat="1" ht="28.5" x14ac:dyDescent="0.2">
      <c r="A8" s="486"/>
      <c r="B8" s="501" t="str">
        <f t="shared" ref="B8:C8" si="5">IF($A$1=1,O9,O69)</f>
        <v>PAIN</v>
      </c>
      <c r="C8" s="485" t="str">
        <f t="shared" si="5"/>
        <v>protéines absorbables dans l'intestin, 
synthétisées à partir de la matière azotée dégradée dans la panse, g/kg MS</v>
      </c>
      <c r="D8" s="536"/>
      <c r="E8" s="536"/>
      <c r="F8" s="536"/>
      <c r="G8" s="536"/>
      <c r="H8" s="536"/>
      <c r="I8" s="536"/>
      <c r="J8" s="536"/>
      <c r="K8" s="536"/>
      <c r="L8" s="537"/>
      <c r="M8" s="487"/>
      <c r="O8" s="410" t="s">
        <v>645</v>
      </c>
      <c r="P8" s="411" t="s">
        <v>646</v>
      </c>
      <c r="Q8" s="409"/>
      <c r="R8" s="409"/>
      <c r="S8" s="409"/>
      <c r="T8" s="409"/>
      <c r="U8" s="409"/>
      <c r="V8" s="409"/>
      <c r="W8" s="409"/>
      <c r="X8" s="409"/>
      <c r="Y8" s="409"/>
    </row>
    <row r="9" spans="1:60" s="173" customFormat="1" ht="16.5" customHeight="1" x14ac:dyDescent="0.2">
      <c r="A9" s="486"/>
      <c r="B9" s="502" t="str">
        <f>IF($A$1=1,O3,O63)</f>
        <v xml:space="preserve">MS </v>
      </c>
      <c r="C9" s="171" t="str">
        <f>IF($A$1=1,P3,P63)</f>
        <v>matière sèche, g/kg</v>
      </c>
      <c r="D9" s="488"/>
      <c r="E9" s="488"/>
      <c r="F9" s="488"/>
      <c r="G9" s="488"/>
      <c r="H9" s="488"/>
      <c r="I9" s="488"/>
      <c r="J9" s="488"/>
      <c r="K9" s="171"/>
      <c r="L9" s="503"/>
      <c r="M9" s="487"/>
      <c r="O9" s="412" t="s">
        <v>647</v>
      </c>
      <c r="P9" s="413" t="s">
        <v>648</v>
      </c>
      <c r="Q9" s="414"/>
      <c r="R9" s="414"/>
      <c r="S9" s="414"/>
      <c r="T9" s="414"/>
      <c r="U9" s="414"/>
      <c r="V9" s="414"/>
      <c r="W9" s="414"/>
      <c r="X9" s="414"/>
      <c r="Y9" s="414"/>
    </row>
    <row r="10" spans="1:60" ht="15" x14ac:dyDescent="0.2">
      <c r="A10" s="486"/>
      <c r="B10" s="502" t="str">
        <f t="shared" ref="B10:D10" si="6">IF($A$1=1,O10,O70)</f>
        <v>MO</v>
      </c>
      <c r="C10" s="171" t="str">
        <f t="shared" si="6"/>
        <v>matière organique, g/kg MS</v>
      </c>
      <c r="D10" s="171" t="str">
        <f t="shared" si="6"/>
        <v>Valeur nutritive des plantes des prairies 1. Teneurs en matière sèche, matière azotée et sucres</v>
      </c>
      <c r="E10" s="403"/>
      <c r="F10" s="403"/>
      <c r="G10" s="403"/>
      <c r="H10" s="403"/>
      <c r="I10" s="403"/>
      <c r="J10" s="171" t="str">
        <f>IF($A$1=1,X10,X70)</f>
        <v>Revue suisse d’agriculture vol.33 N°2 (73-80),  B.Jeangros et J.Scehovic, 2001</v>
      </c>
      <c r="K10" s="403"/>
      <c r="L10" s="504"/>
      <c r="M10" s="483"/>
      <c r="O10" s="415" t="s">
        <v>649</v>
      </c>
      <c r="P10" s="415" t="s">
        <v>650</v>
      </c>
      <c r="Q10" s="416" t="s">
        <v>651</v>
      </c>
      <c r="R10" s="416"/>
      <c r="S10" s="416"/>
      <c r="T10" s="416"/>
      <c r="U10" s="416"/>
      <c r="V10" s="416"/>
      <c r="W10" s="416"/>
      <c r="X10" s="416" t="s">
        <v>652</v>
      </c>
      <c r="Y10" s="416"/>
      <c r="AA10" s="452"/>
    </row>
    <row r="11" spans="1:60" ht="15" x14ac:dyDescent="0.2">
      <c r="A11" s="481"/>
      <c r="B11" s="502" t="str">
        <f t="shared" ref="B11:D11" si="7">IF($A$1=1,O11,O71)</f>
        <v>MA</v>
      </c>
      <c r="C11" s="171" t="str">
        <f t="shared" si="7"/>
        <v>matière azotée, g/kg MS</v>
      </c>
      <c r="D11" s="171" t="str">
        <f t="shared" si="7"/>
        <v>Valeur nutritive des plantes des prairies 2. Teneurs en constituants pariétaux</v>
      </c>
      <c r="E11" s="403"/>
      <c r="F11" s="403"/>
      <c r="G11" s="403"/>
      <c r="H11" s="403"/>
      <c r="I11" s="403"/>
      <c r="J11" s="171" t="str">
        <f t="shared" ref="J11" si="8">IF($A$1=1,X11,X71)</f>
        <v>Revue suisse d’agriculture vol.33 N°2 (73-80) R.Daccord et Y.Arrigo, 2001</v>
      </c>
      <c r="K11" s="403"/>
      <c r="L11" s="504"/>
      <c r="M11" s="483"/>
      <c r="O11" s="408" t="s">
        <v>653</v>
      </c>
      <c r="P11" s="408" t="s">
        <v>654</v>
      </c>
      <c r="Q11" s="417" t="s">
        <v>655</v>
      </c>
      <c r="R11" s="417"/>
      <c r="S11" s="417"/>
      <c r="T11" s="417"/>
      <c r="U11" s="417"/>
      <c r="V11" s="417"/>
      <c r="W11" s="417"/>
      <c r="X11" s="417" t="s">
        <v>656</v>
      </c>
      <c r="Y11" s="417"/>
      <c r="AA11" s="452"/>
    </row>
    <row r="12" spans="1:60" ht="15" x14ac:dyDescent="0.2">
      <c r="A12" s="481"/>
      <c r="B12" s="502" t="str">
        <f t="shared" ref="B12:C12" si="9">IF($A$1=1,O12,O72)</f>
        <v>CB</v>
      </c>
      <c r="C12" s="171" t="str">
        <f t="shared" si="9"/>
        <v>cellulose brute, g/kg MS</v>
      </c>
      <c r="D12" s="171" t="str">
        <f>IF($A$1=1,Q13,Q73)</f>
        <v>Valeur nutritive des plantes des prairies 4. Composés phénoliques</v>
      </c>
      <c r="E12" s="403"/>
      <c r="F12" s="403"/>
      <c r="G12" s="403"/>
      <c r="H12" s="403"/>
      <c r="I12" s="403"/>
      <c r="J12" s="171" t="str">
        <f>IF($A$1=1,X13,X73)</f>
        <v>Revue suisse d’agriculture vol.33 N°4 (147-151),  B.Jeangros et J.Scehovic, 2001</v>
      </c>
      <c r="K12" s="403"/>
      <c r="L12" s="504"/>
      <c r="M12" s="483"/>
      <c r="O12" s="408" t="s">
        <v>657</v>
      </c>
      <c r="P12" s="408" t="s">
        <v>658</v>
      </c>
      <c r="Q12" s="417" t="s">
        <v>659</v>
      </c>
      <c r="R12" s="417"/>
      <c r="S12" s="417"/>
      <c r="T12" s="417"/>
      <c r="U12" s="417"/>
      <c r="V12" s="417"/>
      <c r="W12" s="417"/>
      <c r="X12" s="417" t="s">
        <v>660</v>
      </c>
      <c r="Y12" s="417"/>
      <c r="AA12" s="452"/>
    </row>
    <row r="13" spans="1:60" ht="15" x14ac:dyDescent="0.2">
      <c r="A13" s="481"/>
      <c r="B13" s="502" t="str">
        <f t="shared" ref="B13:C13" si="10">IF($A$1=1,O13,O73)</f>
        <v>NDF</v>
      </c>
      <c r="C13" s="171" t="str">
        <f t="shared" si="10"/>
        <v>parois ou NDF, g/kg MS</v>
      </c>
      <c r="D13" s="171" t="str">
        <f>IF($A$1=1,Q14,Q74)</f>
        <v>Valeur nutritive des plantes des prairies 5. Digestibilité de la matière organique</v>
      </c>
      <c r="E13" s="403"/>
      <c r="F13" s="403"/>
      <c r="G13" s="403"/>
      <c r="H13" s="403"/>
      <c r="I13" s="403"/>
      <c r="J13" s="171" t="str">
        <f>IF($A$1=1,X14,X74)</f>
        <v>Revue suisse d’agriculture vol.33 N°6 (275-279), F.X. Schübiger, J. Lehmann, 2001</v>
      </c>
      <c r="K13" s="403"/>
      <c r="L13" s="504"/>
      <c r="M13" s="483"/>
      <c r="O13" s="408" t="s">
        <v>661</v>
      </c>
      <c r="P13" s="408" t="s">
        <v>662</v>
      </c>
      <c r="Q13" s="417" t="s">
        <v>663</v>
      </c>
      <c r="R13" s="417"/>
      <c r="S13" s="417"/>
      <c r="T13" s="417"/>
      <c r="U13" s="417"/>
      <c r="V13" s="417"/>
      <c r="W13" s="417"/>
      <c r="X13" s="417" t="s">
        <v>664</v>
      </c>
      <c r="Y13" s="417"/>
      <c r="AA13" s="452"/>
    </row>
    <row r="14" spans="1:60" ht="15" x14ac:dyDescent="0.2">
      <c r="A14" s="481"/>
      <c r="B14" s="502" t="str">
        <f t="shared" ref="B14:C14" si="11">IF($A$1=1,O14,O74)</f>
        <v>ADF</v>
      </c>
      <c r="C14" s="171" t="str">
        <f t="shared" si="11"/>
        <v>lignocellulose ou ADF, g/kg MS</v>
      </c>
      <c r="D14" s="171" t="str">
        <f>IF($A$1=1,Q15,Q75)</f>
        <v>Valeur nutritive des plantes des prairies 6. Valeurs azotées et énergétiques</v>
      </c>
      <c r="E14" s="403"/>
      <c r="F14" s="403"/>
      <c r="G14" s="403"/>
      <c r="H14" s="403"/>
      <c r="I14" s="403"/>
      <c r="J14" s="171" t="str">
        <f>IF($A$1=1,X15,X75)</f>
        <v>Revue suisse d’agriculture vol.34 N°2 (73-78) R.Daccord et Y.Arrigo, 2002</v>
      </c>
      <c r="K14" s="403"/>
      <c r="L14" s="504"/>
      <c r="M14" s="483"/>
      <c r="O14" s="408" t="s">
        <v>665</v>
      </c>
      <c r="P14" s="408" t="s">
        <v>666</v>
      </c>
      <c r="Q14" s="417" t="s">
        <v>667</v>
      </c>
      <c r="R14" s="417"/>
      <c r="S14" s="417"/>
      <c r="T14" s="417"/>
      <c r="U14" s="417"/>
      <c r="V14" s="417"/>
      <c r="W14" s="417"/>
      <c r="X14" s="417" t="s">
        <v>668</v>
      </c>
      <c r="Y14" s="417"/>
      <c r="AA14" s="452"/>
    </row>
    <row r="15" spans="1:60" ht="15" x14ac:dyDescent="0.2">
      <c r="A15" s="481"/>
      <c r="B15" s="502" t="str">
        <f t="shared" ref="B15:C15" si="12">IF($A$1=1,O15,O75)</f>
        <v>sucres</v>
      </c>
      <c r="C15" s="171" t="str">
        <f t="shared" si="12"/>
        <v>sucres, g/kg MS</v>
      </c>
      <c r="D15" s="171" t="str">
        <f>IF($A$1=1,Q16,Q76)</f>
        <v>Valeur nutritive des plantes des prairies 7. Teneurs en acides aminés</v>
      </c>
      <c r="E15" s="403"/>
      <c r="F15" s="403"/>
      <c r="G15" s="403"/>
      <c r="H15" s="403"/>
      <c r="I15" s="403"/>
      <c r="J15" s="171" t="str">
        <f>IF($A$1=1,X16,X76)</f>
        <v>Revue suisse d’agriculture vol.35 N°7 (259-264) R.Daccord et Y.Arrigo, 2003</v>
      </c>
      <c r="K15" s="403"/>
      <c r="L15" s="504"/>
      <c r="M15" s="483"/>
      <c r="O15" s="408" t="s">
        <v>669</v>
      </c>
      <c r="P15" s="408" t="s">
        <v>670</v>
      </c>
      <c r="Q15" s="417" t="s">
        <v>671</v>
      </c>
      <c r="R15" s="417"/>
      <c r="S15" s="417"/>
      <c r="T15" s="417"/>
      <c r="U15" s="417"/>
      <c r="V15" s="417"/>
      <c r="W15" s="417"/>
      <c r="X15" s="417" t="s">
        <v>672</v>
      </c>
      <c r="Y15" s="417"/>
      <c r="AA15" s="452"/>
    </row>
    <row r="16" spans="1:60" ht="15" x14ac:dyDescent="0.2">
      <c r="A16" s="481"/>
      <c r="B16" s="502" t="str">
        <f t="shared" ref="B16:C16" si="13">IF($A$1=1,O16,O76)</f>
        <v>dMO</v>
      </c>
      <c r="C16" s="171" t="str">
        <f t="shared" si="13"/>
        <v>digestibilité de la matière organique, %</v>
      </c>
      <c r="D16" s="171" t="str">
        <f>IF($A$1=1,Q17,Q77)</f>
        <v>Valeur nutritive des plantes des prairies 8. Teneurs et estimation de l’énergie brute</v>
      </c>
      <c r="E16" s="403"/>
      <c r="F16" s="403"/>
      <c r="G16" s="403"/>
      <c r="H16" s="403"/>
      <c r="I16" s="403"/>
      <c r="J16" s="171" t="str">
        <f>IF($A$1=1,X17,X77)</f>
        <v>Revue suisse d’agriculture vol.36 N°2 (83-85) R.Daccord et Y.Arrigo, 2004</v>
      </c>
      <c r="K16" s="403"/>
      <c r="L16" s="504"/>
      <c r="M16" s="483"/>
      <c r="O16" s="408" t="s">
        <v>673</v>
      </c>
      <c r="P16" s="408" t="s">
        <v>674</v>
      </c>
      <c r="Q16" s="417" t="s">
        <v>675</v>
      </c>
      <c r="R16" s="417"/>
      <c r="S16" s="417"/>
      <c r="T16" s="417"/>
      <c r="U16" s="417"/>
      <c r="V16" s="417"/>
      <c r="W16" s="417"/>
      <c r="X16" s="417" t="s">
        <v>676</v>
      </c>
      <c r="Y16" s="417"/>
      <c r="AA16" s="452"/>
    </row>
    <row r="17" spans="1:27" ht="15" x14ac:dyDescent="0.2">
      <c r="A17" s="481"/>
      <c r="B17" s="502" t="str">
        <f t="shared" ref="B17:C17" si="14">IF($A$1=1,O17,O77)</f>
        <v>deMA</v>
      </c>
      <c r="C17" s="171" t="str">
        <f t="shared" si="14"/>
        <v>dégradabilité de la matière azotée, %</v>
      </c>
      <c r="D17" s="403"/>
      <c r="E17" s="403"/>
      <c r="F17" s="403"/>
      <c r="G17" s="403"/>
      <c r="H17" s="403"/>
      <c r="I17" s="403"/>
      <c r="J17" s="403"/>
      <c r="K17" s="403"/>
      <c r="L17" s="504"/>
      <c r="M17" s="483"/>
      <c r="O17" s="408" t="s">
        <v>677</v>
      </c>
      <c r="P17" s="408" t="s">
        <v>678</v>
      </c>
      <c r="Q17" s="417" t="s">
        <v>679</v>
      </c>
      <c r="R17" s="417"/>
      <c r="S17" s="417"/>
      <c r="T17" s="417"/>
      <c r="U17" s="417"/>
      <c r="V17" s="417"/>
      <c r="W17" s="417"/>
      <c r="X17" s="417" t="s">
        <v>680</v>
      </c>
      <c r="Y17" s="417"/>
      <c r="AA17" s="452"/>
    </row>
    <row r="18" spans="1:27" ht="15" x14ac:dyDescent="0.2">
      <c r="A18" s="481"/>
      <c r="B18" s="502" t="str">
        <f>IF($A$1=1,O32,O92)</f>
        <v>AA</v>
      </c>
      <c r="C18" s="171" t="str">
        <f>IF($A$1=1,P32,P92)</f>
        <v>acides aminés, g/kg MS et g/100g PAIE</v>
      </c>
      <c r="D18" s="171"/>
      <c r="E18" s="171"/>
      <c r="F18" s="171"/>
      <c r="G18" s="171"/>
      <c r="H18" s="171"/>
      <c r="I18" s="171"/>
      <c r="J18" s="171"/>
      <c r="K18" s="171"/>
      <c r="L18" s="503"/>
      <c r="M18" s="483"/>
      <c r="O18" s="418" t="s">
        <v>681</v>
      </c>
      <c r="P18" s="418" t="s">
        <v>682</v>
      </c>
      <c r="Q18" s="419"/>
      <c r="R18" s="419"/>
      <c r="S18" s="419"/>
      <c r="T18" s="419"/>
      <c r="U18" s="419"/>
      <c r="V18" s="419"/>
      <c r="W18" s="419"/>
      <c r="X18" s="419"/>
      <c r="Y18" s="419"/>
      <c r="AA18" s="452"/>
    </row>
    <row r="19" spans="1:27" ht="14.25" customHeight="1" x14ac:dyDescent="0.2">
      <c r="A19" s="481"/>
      <c r="B19" s="502" t="str">
        <f t="shared" ref="B19:C19" si="15">IF($A$1=1,O18,O78)</f>
        <v>CE</v>
      </c>
      <c r="C19" s="171" t="str">
        <f t="shared" si="15"/>
        <v>cendres, g/kg MS</v>
      </c>
      <c r="D19" s="171"/>
      <c r="E19" s="403"/>
      <c r="F19" s="403"/>
      <c r="G19" s="403"/>
      <c r="H19" s="403"/>
      <c r="I19" s="403"/>
      <c r="J19" s="403"/>
      <c r="K19" s="403"/>
      <c r="L19" s="504"/>
      <c r="M19" s="483"/>
      <c r="O19" s="415" t="s">
        <v>683</v>
      </c>
      <c r="P19" s="415" t="s">
        <v>684</v>
      </c>
      <c r="Q19" s="454" t="s">
        <v>994</v>
      </c>
      <c r="R19" s="420"/>
      <c r="S19" s="420"/>
      <c r="T19" s="420"/>
      <c r="U19" s="420"/>
      <c r="V19" s="420"/>
      <c r="W19" s="420"/>
      <c r="X19" s="421"/>
      <c r="Y19" s="421"/>
      <c r="AA19" s="452"/>
    </row>
    <row r="20" spans="1:27" s="392" customFormat="1" ht="17.25" customHeight="1" x14ac:dyDescent="0.25">
      <c r="A20" s="481"/>
      <c r="B20" s="505" t="str">
        <f t="shared" ref="B20:C20" si="16">IF($A$1=1,O19,O79)</f>
        <v>Ca</v>
      </c>
      <c r="C20" s="489" t="str">
        <f t="shared" si="16"/>
        <v>calcium, g/kg MS</v>
      </c>
      <c r="D20" s="528" t="str">
        <f>IF($A$1=1,Q19,Q79)</f>
        <v xml:space="preserve">Minéraux, source pour les mélanges: </v>
      </c>
      <c r="E20" s="528"/>
      <c r="F20" s="528"/>
      <c r="G20" s="528"/>
      <c r="H20" s="528"/>
      <c r="I20" s="528"/>
      <c r="J20" s="528"/>
      <c r="K20" s="528"/>
      <c r="L20" s="529"/>
      <c r="M20" s="490"/>
      <c r="O20" s="411" t="s">
        <v>685</v>
      </c>
      <c r="P20" s="411" t="s">
        <v>686</v>
      </c>
      <c r="Q20" s="422" t="s">
        <v>687</v>
      </c>
      <c r="R20" s="422"/>
      <c r="S20" s="422"/>
      <c r="T20" s="422"/>
      <c r="U20" s="422"/>
      <c r="V20" s="422"/>
      <c r="W20" s="422"/>
      <c r="X20" s="423"/>
      <c r="Y20" s="423"/>
      <c r="AA20" s="452"/>
    </row>
    <row r="21" spans="1:27" ht="14.25" customHeight="1" x14ac:dyDescent="0.2">
      <c r="A21" s="491"/>
      <c r="B21" s="506" t="str">
        <f t="shared" ref="B21:C21" si="17">IF($A$1=1,O20,O80)</f>
        <v>P</v>
      </c>
      <c r="C21" s="492" t="str">
        <f t="shared" si="17"/>
        <v>phosphore, g/kg MS</v>
      </c>
      <c r="D21" s="540" t="str">
        <f>IF($A$1=1,Q20,Q80)</f>
        <v>Schlegel P., Wyss U., Arrigo Y., Hess H.D., 2016. Mineral concentrations of fresh herbage from mixed grassland as influenced by botanical composition, harvesttime and growth stage. Animal Feed Science and Technology 219, 226–233</v>
      </c>
      <c r="E21" s="540"/>
      <c r="F21" s="540"/>
      <c r="G21" s="540"/>
      <c r="H21" s="540"/>
      <c r="I21" s="540"/>
      <c r="J21" s="540"/>
      <c r="K21" s="540"/>
      <c r="L21" s="541"/>
      <c r="M21" s="483"/>
      <c r="O21" s="408" t="s">
        <v>688</v>
      </c>
      <c r="P21" s="408" t="s">
        <v>689</v>
      </c>
      <c r="Q21" s="422"/>
      <c r="R21" s="422"/>
      <c r="S21" s="422"/>
      <c r="T21" s="422"/>
      <c r="U21" s="422"/>
      <c r="V21" s="422"/>
      <c r="W21" s="422"/>
      <c r="X21" s="421"/>
      <c r="Y21" s="421"/>
      <c r="AA21" s="451"/>
    </row>
    <row r="22" spans="1:27" x14ac:dyDescent="0.2">
      <c r="A22" s="481"/>
      <c r="B22" s="505" t="str">
        <f t="shared" ref="B22:C22" si="18">IF($A$1=1,O21,O81)</f>
        <v>Mg</v>
      </c>
      <c r="C22" s="489" t="str">
        <f t="shared" si="18"/>
        <v>magnésium, g/kg MS</v>
      </c>
      <c r="D22" s="540"/>
      <c r="E22" s="540"/>
      <c r="F22" s="540"/>
      <c r="G22" s="540"/>
      <c r="H22" s="540"/>
      <c r="I22" s="540"/>
      <c r="J22" s="540"/>
      <c r="K22" s="540"/>
      <c r="L22" s="541"/>
      <c r="M22" s="483"/>
      <c r="O22" s="408" t="s">
        <v>690</v>
      </c>
      <c r="P22" s="408" t="s">
        <v>691</v>
      </c>
      <c r="Q22" s="422"/>
      <c r="R22" s="422"/>
      <c r="S22" s="422"/>
      <c r="T22" s="422"/>
      <c r="U22" s="422"/>
      <c r="V22" s="422"/>
      <c r="W22" s="422"/>
      <c r="X22" s="421"/>
      <c r="Y22" s="421"/>
    </row>
    <row r="23" spans="1:27" ht="28.5" customHeight="1" x14ac:dyDescent="0.2">
      <c r="A23" s="481"/>
      <c r="B23" s="505" t="str">
        <f t="shared" ref="B23:C23" si="19">IF($A$1=1,O22,O82)</f>
        <v>K</v>
      </c>
      <c r="C23" s="489" t="str">
        <f t="shared" si="19"/>
        <v>potassium, g/kg MS</v>
      </c>
      <c r="D23" s="530"/>
      <c r="E23" s="530"/>
      <c r="F23" s="530"/>
      <c r="G23" s="530"/>
      <c r="H23" s="530"/>
      <c r="I23" s="530"/>
      <c r="J23" s="530"/>
      <c r="K23" s="530"/>
      <c r="L23" s="531"/>
      <c r="M23" s="483"/>
      <c r="O23" s="408" t="s">
        <v>692</v>
      </c>
      <c r="P23" s="408" t="s">
        <v>693</v>
      </c>
      <c r="Q23" s="422" t="s">
        <v>694</v>
      </c>
      <c r="R23" s="422"/>
      <c r="S23" s="422"/>
      <c r="T23" s="422"/>
      <c r="U23" s="422"/>
      <c r="V23" s="422"/>
      <c r="W23" s="422"/>
      <c r="X23" s="421"/>
      <c r="Y23" s="421"/>
    </row>
    <row r="24" spans="1:27" ht="14.25" customHeight="1" x14ac:dyDescent="0.2">
      <c r="A24" s="481"/>
      <c r="B24" s="505" t="str">
        <f t="shared" ref="B24:C24" si="20">IF($A$1=1,O23,O83)</f>
        <v>Na</v>
      </c>
      <c r="C24" s="489" t="str">
        <f t="shared" si="20"/>
        <v>sodium, g/kg MS</v>
      </c>
      <c r="D24" s="538" t="str">
        <f>IF($A$1=1,Q23,Q83)</f>
        <v xml:space="preserve">Schlegel P., Amaudruz M., Python P., 2017. Teneur minérale de l’herbage en fonction de sa provenance (région et altitude). Recherche Agronomique Suisse. </v>
      </c>
      <c r="E24" s="538"/>
      <c r="F24" s="538"/>
      <c r="G24" s="538"/>
      <c r="H24" s="538"/>
      <c r="I24" s="538"/>
      <c r="J24" s="538"/>
      <c r="K24" s="538"/>
      <c r="L24" s="539"/>
      <c r="M24" s="483"/>
      <c r="O24" s="408" t="s">
        <v>695</v>
      </c>
      <c r="P24" s="408" t="s">
        <v>696</v>
      </c>
      <c r="Q24" s="422"/>
      <c r="R24" s="422"/>
      <c r="S24" s="422"/>
      <c r="T24" s="422"/>
      <c r="U24" s="422"/>
      <c r="V24" s="422"/>
      <c r="W24" s="422"/>
      <c r="X24" s="421"/>
      <c r="Y24" s="421"/>
    </row>
    <row r="25" spans="1:27" ht="28.5" customHeight="1" x14ac:dyDescent="0.2">
      <c r="A25" s="481"/>
      <c r="B25" s="505" t="str">
        <f t="shared" ref="B25:C25" si="21">IF($A$1=1,O24,O84)</f>
        <v>Cl</v>
      </c>
      <c r="C25" s="489" t="str">
        <f t="shared" si="21"/>
        <v>chlore, g/kg MS</v>
      </c>
      <c r="D25" s="538"/>
      <c r="E25" s="538"/>
      <c r="F25" s="538"/>
      <c r="G25" s="538"/>
      <c r="H25" s="538"/>
      <c r="I25" s="538"/>
      <c r="J25" s="538"/>
      <c r="K25" s="538"/>
      <c r="L25" s="539"/>
      <c r="M25" s="483"/>
      <c r="O25" s="408" t="s">
        <v>697</v>
      </c>
      <c r="P25" s="408" t="s">
        <v>698</v>
      </c>
      <c r="Q25" s="422" t="s">
        <v>699</v>
      </c>
      <c r="R25" s="422"/>
      <c r="S25" s="422"/>
      <c r="T25" s="422"/>
      <c r="U25" s="422"/>
      <c r="V25" s="422"/>
      <c r="W25" s="422"/>
      <c r="X25" s="421"/>
      <c r="Y25" s="421"/>
    </row>
    <row r="26" spans="1:27" ht="14.25" customHeight="1" x14ac:dyDescent="0.2">
      <c r="A26" s="481"/>
      <c r="B26" s="505" t="str">
        <f t="shared" ref="B26:C26" si="22">IF($A$1=1,O25,O85)</f>
        <v>S</v>
      </c>
      <c r="C26" s="489" t="str">
        <f t="shared" si="22"/>
        <v>soufre, g/kg MS</v>
      </c>
      <c r="D26" s="538" t="str">
        <f>IF($A$1=1,Q25,Q85)</f>
        <v>Schlegel P., Wyss U., Arrigo Y., Hess H.D., 2016. Mineral concentrations of herbage as influenced by harvesting technique and conservation. Unpublished</v>
      </c>
      <c r="E26" s="538"/>
      <c r="F26" s="538"/>
      <c r="G26" s="538"/>
      <c r="H26" s="538"/>
      <c r="I26" s="538"/>
      <c r="J26" s="538"/>
      <c r="K26" s="538"/>
      <c r="L26" s="539"/>
      <c r="M26" s="483"/>
      <c r="O26" s="410" t="s">
        <v>700</v>
      </c>
      <c r="P26" s="408" t="s">
        <v>701</v>
      </c>
      <c r="Q26" s="422"/>
      <c r="R26" s="422"/>
      <c r="S26" s="422"/>
      <c r="T26" s="422"/>
      <c r="U26" s="422"/>
      <c r="V26" s="422"/>
      <c r="W26" s="422"/>
      <c r="X26" s="421"/>
      <c r="Y26" s="421"/>
    </row>
    <row r="27" spans="1:27" x14ac:dyDescent="0.2">
      <c r="A27" s="481"/>
      <c r="B27" s="505" t="str">
        <f t="shared" ref="B27:C27" si="23">IF($A$1=1,O26,O86)</f>
        <v>Cu</v>
      </c>
      <c r="C27" s="489" t="str">
        <f t="shared" si="23"/>
        <v>cuivre, mg/kg MS</v>
      </c>
      <c r="D27" s="538"/>
      <c r="E27" s="538"/>
      <c r="F27" s="538"/>
      <c r="G27" s="538"/>
      <c r="H27" s="538"/>
      <c r="I27" s="538"/>
      <c r="J27" s="538"/>
      <c r="K27" s="538"/>
      <c r="L27" s="539"/>
      <c r="M27" s="483"/>
      <c r="O27" s="410" t="s">
        <v>702</v>
      </c>
      <c r="P27" s="410" t="s">
        <v>703</v>
      </c>
      <c r="Q27" s="422"/>
      <c r="R27" s="422"/>
      <c r="S27" s="422"/>
      <c r="T27" s="422"/>
      <c r="U27" s="422"/>
      <c r="V27" s="422"/>
      <c r="W27" s="422"/>
      <c r="X27" s="421"/>
      <c r="Y27" s="421"/>
    </row>
    <row r="28" spans="1:27" ht="15" x14ac:dyDescent="0.2">
      <c r="A28" s="481"/>
      <c r="B28" s="505" t="str">
        <f t="shared" ref="B28:C28" si="24">IF($A$1=1,O27,O87)</f>
        <v>Fe</v>
      </c>
      <c r="C28" s="489" t="str">
        <f t="shared" si="24"/>
        <v>fer, mg/kg MS</v>
      </c>
      <c r="D28" s="530"/>
      <c r="E28" s="530"/>
      <c r="F28" s="530"/>
      <c r="G28" s="530"/>
      <c r="H28" s="530"/>
      <c r="I28" s="530"/>
      <c r="J28" s="530"/>
      <c r="K28" s="530"/>
      <c r="L28" s="531"/>
      <c r="M28" s="483"/>
      <c r="O28" s="408" t="s">
        <v>704</v>
      </c>
      <c r="P28" s="410" t="s">
        <v>705</v>
      </c>
      <c r="Q28" s="455" t="s">
        <v>995</v>
      </c>
      <c r="R28" s="422"/>
      <c r="S28" s="422"/>
      <c r="T28" s="422"/>
      <c r="U28" s="422"/>
      <c r="V28" s="422"/>
      <c r="W28" s="422"/>
      <c r="X28" s="421"/>
      <c r="Y28" s="421"/>
    </row>
    <row r="29" spans="1:27" ht="15" x14ac:dyDescent="0.25">
      <c r="A29" s="481"/>
      <c r="B29" s="505" t="str">
        <f t="shared" ref="B29:C29" si="25">IF($A$1=1,O28,O88)</f>
        <v>Mn</v>
      </c>
      <c r="C29" s="489" t="str">
        <f t="shared" si="25"/>
        <v>manganèse, mg/kg MS</v>
      </c>
      <c r="D29" s="532" t="str">
        <f>IF($A$1=1,Q28,Q88)</f>
        <v xml:space="preserve">Minéraux, source pour les espèces pures: </v>
      </c>
      <c r="E29" s="532"/>
      <c r="F29" s="532"/>
      <c r="G29" s="532"/>
      <c r="H29" s="532"/>
      <c r="I29" s="532"/>
      <c r="J29" s="532"/>
      <c r="K29" s="532"/>
      <c r="L29" s="533"/>
      <c r="M29" s="483"/>
      <c r="O29" s="408" t="s">
        <v>706</v>
      </c>
      <c r="P29" s="408" t="s">
        <v>707</v>
      </c>
      <c r="Q29" s="422" t="s">
        <v>991</v>
      </c>
      <c r="R29" s="422"/>
      <c r="S29" s="422"/>
      <c r="T29" s="422"/>
      <c r="U29" s="422"/>
      <c r="V29" s="422"/>
      <c r="W29" s="422"/>
      <c r="X29" s="421"/>
      <c r="Y29" s="421"/>
    </row>
    <row r="30" spans="1:27" ht="14.25" customHeight="1" x14ac:dyDescent="0.2">
      <c r="A30" s="481"/>
      <c r="B30" s="505" t="str">
        <f t="shared" ref="B30:C30" si="26">IF($A$1=1,O29,O89)</f>
        <v>Zn</v>
      </c>
      <c r="C30" s="489" t="str">
        <f t="shared" si="26"/>
        <v>zinc, mg/kg MS</v>
      </c>
      <c r="D30" s="542" t="str">
        <f>IF($A$1=1,Q12,Q72)</f>
        <v>Valeur nutritive des plantes des prairies 3. Teneurs en calcium, phosphore, magnésium et potassium</v>
      </c>
      <c r="E30" s="542"/>
      <c r="F30" s="542"/>
      <c r="G30" s="542"/>
      <c r="H30" s="542"/>
      <c r="I30" s="542"/>
      <c r="J30" s="542" t="str">
        <f>IF($A$1=1,X12,X72)</f>
        <v>Revue suisse d’agriculture vol.33 N°4 (141-146) R.Daccord et Y.Arrigo, 2001</v>
      </c>
      <c r="K30" s="542"/>
      <c r="L30" s="543"/>
      <c r="M30" s="483"/>
      <c r="O30" s="408" t="s">
        <v>708</v>
      </c>
      <c r="P30" s="408" t="s">
        <v>709</v>
      </c>
      <c r="Q30" s="422"/>
      <c r="R30" s="422"/>
      <c r="S30" s="422"/>
      <c r="T30" s="422"/>
      <c r="U30" s="422"/>
      <c r="V30" s="422"/>
      <c r="W30" s="422"/>
      <c r="X30" s="421"/>
      <c r="Y30" s="421"/>
    </row>
    <row r="31" spans="1:27" x14ac:dyDescent="0.2">
      <c r="A31" s="481"/>
      <c r="B31" s="505" t="str">
        <f t="shared" ref="B31:C31" si="27">IF($A$1=1,O30,O90)</f>
        <v>Co</v>
      </c>
      <c r="C31" s="489" t="str">
        <f t="shared" si="27"/>
        <v>cobalt, mg/kg MS</v>
      </c>
      <c r="D31" s="493"/>
      <c r="E31" s="493"/>
      <c r="F31" s="493"/>
      <c r="G31" s="493"/>
      <c r="H31" s="493"/>
      <c r="I31" s="493"/>
      <c r="J31" s="493"/>
      <c r="K31" s="493"/>
      <c r="L31" s="507"/>
      <c r="M31" s="483"/>
      <c r="O31" s="412" t="s">
        <v>710</v>
      </c>
      <c r="P31" s="418" t="s">
        <v>711</v>
      </c>
      <c r="Q31" s="424"/>
      <c r="R31" s="424"/>
      <c r="S31" s="424"/>
      <c r="T31" s="424"/>
      <c r="U31" s="424"/>
      <c r="V31" s="424"/>
      <c r="W31" s="424"/>
      <c r="X31" s="421"/>
      <c r="Y31" s="421"/>
    </row>
    <row r="32" spans="1:27" x14ac:dyDescent="0.2">
      <c r="A32" s="481"/>
      <c r="B32" s="505" t="str">
        <f t="shared" ref="B32:C32" si="28">IF($A$1=1,O31,O91)</f>
        <v>Se</v>
      </c>
      <c r="C32" s="489" t="str">
        <f t="shared" si="28"/>
        <v>sélénium, mg/kg MS</v>
      </c>
      <c r="D32" s="530"/>
      <c r="E32" s="530"/>
      <c r="F32" s="530"/>
      <c r="G32" s="530"/>
      <c r="H32" s="530"/>
      <c r="I32" s="530"/>
      <c r="J32" s="530"/>
      <c r="K32" s="530"/>
      <c r="L32" s="531"/>
      <c r="M32" s="483"/>
      <c r="O32" s="425" t="s">
        <v>712</v>
      </c>
      <c r="P32" s="425" t="s">
        <v>713</v>
      </c>
      <c r="Q32" s="526" t="s">
        <v>714</v>
      </c>
      <c r="R32" s="526"/>
      <c r="S32" s="526"/>
      <c r="T32" s="526"/>
      <c r="U32" s="526"/>
      <c r="V32" s="526"/>
      <c r="W32" s="526"/>
      <c r="X32" s="527"/>
      <c r="Y32" s="527"/>
    </row>
    <row r="33" spans="1:25" ht="5.25" customHeight="1" x14ac:dyDescent="0.2">
      <c r="A33" s="481"/>
      <c r="B33" s="481"/>
      <c r="C33" s="482"/>
      <c r="D33" s="482"/>
      <c r="E33" s="482"/>
      <c r="F33" s="482"/>
      <c r="G33" s="482"/>
      <c r="H33" s="482"/>
      <c r="I33" s="482"/>
      <c r="J33" s="482"/>
      <c r="K33" s="482"/>
      <c r="L33" s="483"/>
      <c r="M33" s="483"/>
    </row>
    <row r="34" spans="1:25" ht="15" x14ac:dyDescent="0.25">
      <c r="A34" s="481"/>
      <c r="B34" s="508" t="str">
        <f t="shared" ref="B34:E48" si="29">IF($A$1=1,O34,O94)</f>
        <v>Composition botanique retenue pour tous les cycles</v>
      </c>
      <c r="C34" s="171"/>
      <c r="D34" s="171"/>
      <c r="E34" s="171"/>
      <c r="F34" s="171"/>
      <c r="G34" s="171"/>
      <c r="H34" s="171"/>
      <c r="I34" s="171"/>
      <c r="J34" s="171"/>
      <c r="K34" s="171"/>
      <c r="L34" s="503"/>
      <c r="M34" s="483"/>
      <c r="O34" s="427" t="s">
        <v>715</v>
      </c>
      <c r="P34" s="405"/>
      <c r="Q34" s="405"/>
      <c r="R34" s="405"/>
      <c r="S34" s="405"/>
      <c r="T34" s="405"/>
      <c r="U34" s="405"/>
      <c r="V34" s="405"/>
      <c r="W34" s="405"/>
      <c r="X34" s="405"/>
      <c r="Y34" s="405"/>
    </row>
    <row r="35" spans="1:25" x14ac:dyDescent="0.2">
      <c r="A35" s="481"/>
      <c r="B35" s="502" t="str">
        <f t="shared" si="29"/>
        <v>les repousses ont probablement des teneurs inférieures en dent-de lion et supérieures en trèfle blanc</v>
      </c>
      <c r="C35" s="171"/>
      <c r="D35" s="171"/>
      <c r="E35" s="172"/>
      <c r="F35" s="172"/>
      <c r="G35" s="171"/>
      <c r="H35" s="171"/>
      <c r="I35" s="171"/>
      <c r="J35" s="171"/>
      <c r="K35" s="171"/>
      <c r="L35" s="503"/>
      <c r="M35" s="483"/>
      <c r="O35" s="405" t="s">
        <v>716</v>
      </c>
      <c r="P35" s="405"/>
      <c r="Q35" s="405"/>
      <c r="R35" s="410"/>
      <c r="S35" s="410"/>
      <c r="T35" s="405"/>
      <c r="U35" s="405"/>
      <c r="V35" s="405"/>
      <c r="W35" s="405"/>
      <c r="X35" s="405"/>
      <c r="Y35" s="405"/>
    </row>
    <row r="36" spans="1:25" x14ac:dyDescent="0.2">
      <c r="A36" s="481"/>
      <c r="B36" s="502" t="str">
        <f t="shared" si="29"/>
        <v>ce qui risque de faire changer le type de prairies par rapport au 1er cycle.</v>
      </c>
      <c r="C36" s="171"/>
      <c r="D36" s="171"/>
      <c r="E36" s="171"/>
      <c r="F36" s="171"/>
      <c r="G36" s="171"/>
      <c r="H36" s="171"/>
      <c r="I36" s="171"/>
      <c r="J36" s="171"/>
      <c r="K36" s="171"/>
      <c r="L36" s="503"/>
      <c r="M36" s="483"/>
      <c r="O36" s="405" t="s">
        <v>717</v>
      </c>
      <c r="P36" s="405"/>
      <c r="Q36" s="405"/>
      <c r="R36" s="405"/>
      <c r="S36" s="405"/>
      <c r="T36" s="405"/>
      <c r="U36" s="405"/>
      <c r="V36" s="405"/>
      <c r="W36" s="405"/>
      <c r="X36" s="405"/>
      <c r="Y36" s="405"/>
    </row>
    <row r="37" spans="1:25" x14ac:dyDescent="0.2">
      <c r="A37" s="481"/>
      <c r="B37" s="502" t="str">
        <f t="shared" si="29"/>
        <v>Seule la connaisance de la composition botanique permet de choisir le bon type de prairie selon le</v>
      </c>
      <c r="C37" s="171"/>
      <c r="D37" s="171"/>
      <c r="E37" s="171"/>
      <c r="F37" s="171"/>
      <c r="G37" s="171"/>
      <c r="H37" s="171"/>
      <c r="I37" s="171"/>
      <c r="J37" s="171"/>
      <c r="K37" s="171"/>
      <c r="L37" s="503"/>
      <c r="M37" s="483"/>
      <c r="O37" s="405" t="s">
        <v>718</v>
      </c>
      <c r="P37" s="405"/>
      <c r="Q37" s="405"/>
      <c r="R37" s="405"/>
      <c r="S37" s="405"/>
      <c r="T37" s="405"/>
      <c r="U37" s="405"/>
      <c r="V37" s="405"/>
      <c r="W37" s="405"/>
      <c r="X37" s="405"/>
      <c r="Y37" s="405"/>
    </row>
    <row r="38" spans="1:25" x14ac:dyDescent="0.2">
      <c r="A38" s="481"/>
      <c r="B38" s="502" t="str">
        <f t="shared" si="29"/>
        <v>tableau 13.1 chapître 13 du Livre Vert.</v>
      </c>
      <c r="C38" s="171"/>
      <c r="D38" s="171"/>
      <c r="E38" s="171"/>
      <c r="F38" s="171"/>
      <c r="G38" s="171"/>
      <c r="H38" s="171"/>
      <c r="I38" s="171"/>
      <c r="J38" s="171"/>
      <c r="K38" s="171"/>
      <c r="L38" s="503"/>
      <c r="M38" s="483"/>
      <c r="O38" s="405" t="s">
        <v>719</v>
      </c>
      <c r="P38" s="405"/>
      <c r="Q38" s="405"/>
      <c r="R38" s="405"/>
      <c r="S38" s="405"/>
      <c r="T38" s="405"/>
      <c r="U38" s="405"/>
      <c r="V38" s="405"/>
      <c r="W38" s="405"/>
      <c r="X38" s="405"/>
      <c r="Y38" s="405"/>
    </row>
    <row r="39" spans="1:25" ht="15" x14ac:dyDescent="0.25">
      <c r="A39" s="481"/>
      <c r="B39" s="509" t="str">
        <f t="shared" si="29"/>
        <v>G</v>
      </c>
      <c r="C39" s="174" t="str">
        <f t="shared" si="29"/>
        <v>prairies riches en graminées</v>
      </c>
      <c r="D39" s="393" t="str">
        <f t="shared" si="29"/>
        <v>LP</v>
      </c>
      <c r="E39" s="174" t="str">
        <f t="shared" si="29"/>
        <v>Lolium perene / Ray-grass anglais</v>
      </c>
      <c r="F39" s="174"/>
      <c r="G39" s="174"/>
      <c r="H39" s="174"/>
      <c r="I39" s="174"/>
      <c r="J39" s="176"/>
      <c r="K39" s="171"/>
      <c r="L39" s="503"/>
      <c r="M39" s="483"/>
      <c r="O39" s="428" t="s">
        <v>720</v>
      </c>
      <c r="P39" s="429" t="s">
        <v>721</v>
      </c>
      <c r="Q39" s="415" t="s">
        <v>722</v>
      </c>
      <c r="R39" s="415" t="s">
        <v>723</v>
      </c>
      <c r="S39" s="415"/>
      <c r="T39" s="415"/>
      <c r="U39" s="415"/>
      <c r="V39" s="429"/>
      <c r="W39" s="405"/>
      <c r="X39" s="405"/>
      <c r="Y39" s="405"/>
    </row>
    <row r="40" spans="1:25" ht="15" x14ac:dyDescent="0.25">
      <c r="A40" s="481"/>
      <c r="B40" s="508" t="str">
        <f t="shared" si="29"/>
        <v>GR</v>
      </c>
      <c r="C40" s="171" t="str">
        <f t="shared" ref="C40:C42" si="30">IF($A$1=1,P40,P100)</f>
        <v>prairies riches en graminées dominées par les ray-grass</v>
      </c>
      <c r="D40" s="394" t="str">
        <f t="shared" ref="D40:E42" si="31">IF($A$1=1,Q40,Q100)</f>
        <v>LM</v>
      </c>
      <c r="E40" s="171" t="str">
        <f t="shared" si="31"/>
        <v>Lolium multiflorum / Ray-grass d'Italie</v>
      </c>
      <c r="F40" s="171"/>
      <c r="G40" s="171"/>
      <c r="H40" s="171"/>
      <c r="I40" s="171"/>
      <c r="J40" s="177"/>
      <c r="K40" s="171"/>
      <c r="L40" s="503"/>
      <c r="M40" s="483"/>
      <c r="O40" s="430" t="s">
        <v>724</v>
      </c>
      <c r="P40" s="431" t="s">
        <v>725</v>
      </c>
      <c r="Q40" s="408" t="s">
        <v>726</v>
      </c>
      <c r="R40" s="408" t="s">
        <v>727</v>
      </c>
      <c r="S40" s="408"/>
      <c r="T40" s="408"/>
      <c r="U40" s="408"/>
      <c r="V40" s="431"/>
      <c r="W40" s="405"/>
      <c r="X40" s="405"/>
      <c r="Y40" s="405"/>
    </row>
    <row r="41" spans="1:25" ht="15" x14ac:dyDescent="0.25">
      <c r="A41" s="481"/>
      <c r="B41" s="508" t="str">
        <f t="shared" si="29"/>
        <v>E</v>
      </c>
      <c r="C41" s="171" t="str">
        <f t="shared" si="30"/>
        <v>prairies équilibrées</v>
      </c>
      <c r="D41" s="394" t="str">
        <f t="shared" si="31"/>
        <v>DA</v>
      </c>
      <c r="E41" s="171" t="str">
        <f t="shared" si="31"/>
        <v>Dactylis glomerata / Dactyle</v>
      </c>
      <c r="F41" s="171"/>
      <c r="G41" s="171"/>
      <c r="H41" s="171"/>
      <c r="I41" s="171"/>
      <c r="J41" s="177"/>
      <c r="K41" s="171"/>
      <c r="L41" s="503"/>
      <c r="M41" s="483"/>
      <c r="O41" s="430" t="s">
        <v>728</v>
      </c>
      <c r="P41" s="431" t="s">
        <v>729</v>
      </c>
      <c r="Q41" s="408" t="s">
        <v>730</v>
      </c>
      <c r="R41" s="408" t="s">
        <v>731</v>
      </c>
      <c r="S41" s="408"/>
      <c r="T41" s="408"/>
      <c r="U41" s="408"/>
      <c r="V41" s="431"/>
      <c r="W41" s="405"/>
      <c r="X41" s="405"/>
      <c r="Y41" s="405"/>
    </row>
    <row r="42" spans="1:25" ht="15" x14ac:dyDescent="0.25">
      <c r="A42" s="481"/>
      <c r="B42" s="508" t="str">
        <f t="shared" si="29"/>
        <v>ER</v>
      </c>
      <c r="C42" s="171" t="str">
        <f t="shared" si="30"/>
        <v>prairies équilibrées dominées par les ray-grass</v>
      </c>
      <c r="D42" s="394" t="str">
        <f t="shared" si="31"/>
        <v>AP</v>
      </c>
      <c r="E42" s="171" t="str">
        <f t="shared" si="31"/>
        <v>Alopecurus pratensis / Vulpin des prés</v>
      </c>
      <c r="F42" s="171"/>
      <c r="G42" s="171"/>
      <c r="H42" s="171"/>
      <c r="I42" s="171"/>
      <c r="J42" s="177"/>
      <c r="K42" s="171"/>
      <c r="L42" s="503"/>
      <c r="M42" s="483"/>
      <c r="O42" s="430" t="s">
        <v>732</v>
      </c>
      <c r="P42" s="431" t="s">
        <v>733</v>
      </c>
      <c r="Q42" s="408" t="s">
        <v>734</v>
      </c>
      <c r="R42" s="408" t="s">
        <v>735</v>
      </c>
      <c r="S42" s="408"/>
      <c r="T42" s="408"/>
      <c r="U42" s="408"/>
      <c r="V42" s="431"/>
      <c r="W42" s="405"/>
      <c r="X42" s="405"/>
      <c r="Y42" s="405"/>
    </row>
    <row r="43" spans="1:25" ht="15" x14ac:dyDescent="0.25">
      <c r="A43" s="481"/>
      <c r="B43" s="508" t="str">
        <f t="shared" si="29"/>
        <v>L</v>
      </c>
      <c r="C43" s="171" t="str">
        <f t="shared" ref="C43:C45" si="32">IF($A$1=1,P43,P103)</f>
        <v>prairies riches en légumineuses</v>
      </c>
      <c r="D43" s="394" t="str">
        <f t="shared" ref="D43:E45" si="33">IF($A$1=1,Q43,Q103)</f>
        <v>TR</v>
      </c>
      <c r="E43" s="171" t="str">
        <f t="shared" si="33"/>
        <v>Triflorium repens / Trèfle blanc</v>
      </c>
      <c r="F43" s="171"/>
      <c r="G43" s="171"/>
      <c r="H43" s="171"/>
      <c r="I43" s="171"/>
      <c r="J43" s="177"/>
      <c r="K43" s="171"/>
      <c r="L43" s="503"/>
      <c r="M43" s="483"/>
      <c r="O43" s="430" t="s">
        <v>736</v>
      </c>
      <c r="P43" s="431" t="s">
        <v>737</v>
      </c>
      <c r="Q43" s="408" t="s">
        <v>738</v>
      </c>
      <c r="R43" s="408" t="s">
        <v>739</v>
      </c>
      <c r="S43" s="408"/>
      <c r="T43" s="408"/>
      <c r="U43" s="408"/>
      <c r="V43" s="431"/>
      <c r="W43" s="405"/>
      <c r="X43" s="405"/>
      <c r="Y43" s="405"/>
    </row>
    <row r="44" spans="1:25" ht="15" x14ac:dyDescent="0.25">
      <c r="A44" s="481"/>
      <c r="B44" s="508" t="str">
        <f t="shared" si="29"/>
        <v>Df</v>
      </c>
      <c r="C44" s="171" t="str">
        <f t="shared" si="32"/>
        <v>prairies riches en autres plantes à feuilles fines</v>
      </c>
      <c r="D44" s="394" t="str">
        <f t="shared" si="33"/>
        <v>TP</v>
      </c>
      <c r="E44" s="171" t="str">
        <f t="shared" si="33"/>
        <v>Trifolium pratense / Trèfle violet</v>
      </c>
      <c r="F44" s="171"/>
      <c r="G44" s="171"/>
      <c r="H44" s="171"/>
      <c r="I44" s="171"/>
      <c r="J44" s="177"/>
      <c r="K44" s="171"/>
      <c r="L44" s="503"/>
      <c r="M44" s="483"/>
      <c r="O44" s="430" t="s">
        <v>740</v>
      </c>
      <c r="P44" s="431" t="s">
        <v>741</v>
      </c>
      <c r="Q44" s="408" t="s">
        <v>742</v>
      </c>
      <c r="R44" s="408" t="s">
        <v>743</v>
      </c>
      <c r="S44" s="408"/>
      <c r="T44" s="408"/>
      <c r="U44" s="408"/>
      <c r="V44" s="431"/>
      <c r="W44" s="405"/>
      <c r="X44" s="405"/>
      <c r="Y44" s="405"/>
    </row>
    <row r="45" spans="1:25" ht="15" x14ac:dyDescent="0.25">
      <c r="A45" s="481"/>
      <c r="B45" s="510" t="str">
        <f t="shared" si="29"/>
        <v>Dt</v>
      </c>
      <c r="C45" s="175" t="str">
        <f t="shared" si="32"/>
        <v>prairies riches en autres plantes à tiges grossières</v>
      </c>
      <c r="D45" s="395" t="str">
        <f t="shared" si="33"/>
        <v>MS</v>
      </c>
      <c r="E45" s="175" t="str">
        <f t="shared" si="33"/>
        <v>Medicago sativa / luzerne</v>
      </c>
      <c r="F45" s="175"/>
      <c r="G45" s="175"/>
      <c r="H45" s="175"/>
      <c r="I45" s="175"/>
      <c r="J45" s="178"/>
      <c r="K45" s="171"/>
      <c r="L45" s="503"/>
      <c r="M45" s="483"/>
      <c r="O45" s="432" t="s">
        <v>744</v>
      </c>
      <c r="P45" s="433" t="s">
        <v>745</v>
      </c>
      <c r="Q45" s="418" t="s">
        <v>746</v>
      </c>
      <c r="R45" s="418" t="s">
        <v>747</v>
      </c>
      <c r="S45" s="418"/>
      <c r="T45" s="418"/>
      <c r="U45" s="418"/>
      <c r="V45" s="433"/>
      <c r="W45" s="405"/>
      <c r="X45" s="405"/>
      <c r="Y45" s="405"/>
    </row>
    <row r="46" spans="1:25" ht="15" thickBot="1" x14ac:dyDescent="0.25">
      <c r="A46" s="481"/>
      <c r="B46" s="502"/>
      <c r="C46" s="171"/>
      <c r="D46" s="171"/>
      <c r="E46" s="171"/>
      <c r="F46" s="171"/>
      <c r="G46" s="171"/>
      <c r="H46" s="171"/>
      <c r="I46" s="171"/>
      <c r="J46" s="171"/>
      <c r="K46" s="171"/>
      <c r="L46" s="503"/>
      <c r="M46" s="483"/>
      <c r="O46" s="405"/>
      <c r="P46" s="405"/>
      <c r="Q46" s="405"/>
      <c r="R46" s="405"/>
      <c r="S46" s="405"/>
      <c r="T46" s="405"/>
      <c r="U46" s="405"/>
      <c r="V46" s="405"/>
      <c r="W46" s="405"/>
      <c r="X46" s="405"/>
      <c r="Y46" s="405"/>
    </row>
    <row r="47" spans="1:25" ht="16.5" thickBot="1" x14ac:dyDescent="0.3">
      <c r="A47" s="481"/>
      <c r="B47" s="509" t="str">
        <f>IF($A$1=1,P47,P107)</f>
        <v>Composition botanique des mélanges</v>
      </c>
      <c r="C47" s="174"/>
      <c r="D47" s="399" t="str">
        <f t="shared" ref="D47:D56" si="34">IF($A$1=1,Q47,Q107)</f>
        <v>G, %</v>
      </c>
      <c r="E47" s="399" t="str">
        <f t="shared" ref="E47:E56" si="35">IF($A$1=1,R47,R107)</f>
        <v>GR, %</v>
      </c>
      <c r="F47" s="399" t="str">
        <f t="shared" ref="F47:F56" si="36">IF($A$1=1,S47,S107)</f>
        <v>E, %</v>
      </c>
      <c r="G47" s="399" t="str">
        <f t="shared" ref="G47:G56" si="37">IF($A$1=1,T47,T107)</f>
        <v>ER, %</v>
      </c>
      <c r="H47" s="399" t="str">
        <f t="shared" ref="H47:H56" si="38">IF($A$1=1,U47,U107)</f>
        <v>L, %</v>
      </c>
      <c r="I47" s="399" t="str">
        <f t="shared" ref="I47:I56" si="39">IF($A$1=1,V47,V107)</f>
        <v>Df, %</v>
      </c>
      <c r="J47" s="400" t="str">
        <f t="shared" ref="J47:J56" si="40">IF($A$1=1,W47,W107)</f>
        <v>Dt, %</v>
      </c>
      <c r="K47" s="171"/>
      <c r="L47" s="503"/>
      <c r="M47" s="483"/>
      <c r="O47" s="405"/>
      <c r="P47" s="434" t="s">
        <v>988</v>
      </c>
      <c r="Q47" s="435" t="s">
        <v>748</v>
      </c>
      <c r="R47" s="435" t="s">
        <v>749</v>
      </c>
      <c r="S47" s="435" t="s">
        <v>750</v>
      </c>
      <c r="T47" s="435" t="s">
        <v>751</v>
      </c>
      <c r="U47" s="435" t="s">
        <v>752</v>
      </c>
      <c r="V47" s="435" t="s">
        <v>753</v>
      </c>
      <c r="W47" s="436" t="s">
        <v>754</v>
      </c>
      <c r="X47" s="405"/>
      <c r="Y47" s="405"/>
    </row>
    <row r="48" spans="1:25" x14ac:dyDescent="0.2">
      <c r="A48" s="481"/>
      <c r="B48" s="502"/>
      <c r="C48" s="396" t="str">
        <f t="shared" si="29"/>
        <v>Ray-grass anglais / Englisches Raigras / Lolium perene</v>
      </c>
      <c r="D48" s="397">
        <f t="shared" si="34"/>
        <v>10</v>
      </c>
      <c r="E48" s="397">
        <f t="shared" si="35"/>
        <v>50</v>
      </c>
      <c r="F48" s="397">
        <f t="shared" si="36"/>
        <v>10</v>
      </c>
      <c r="G48" s="397">
        <f t="shared" si="37"/>
        <v>35</v>
      </c>
      <c r="H48" s="397">
        <f t="shared" si="38"/>
        <v>15</v>
      </c>
      <c r="I48" s="397">
        <f t="shared" si="39"/>
        <v>15</v>
      </c>
      <c r="J48" s="398">
        <f t="shared" si="40"/>
        <v>0</v>
      </c>
      <c r="K48" s="171"/>
      <c r="L48" s="503"/>
      <c r="M48" s="483"/>
      <c r="O48" s="405"/>
      <c r="P48" s="437" t="s">
        <v>755</v>
      </c>
      <c r="Q48" s="438">
        <v>10</v>
      </c>
      <c r="R48" s="438">
        <v>50</v>
      </c>
      <c r="S48" s="438">
        <v>10</v>
      </c>
      <c r="T48" s="438">
        <v>35</v>
      </c>
      <c r="U48" s="438">
        <v>15</v>
      </c>
      <c r="V48" s="438">
        <v>15</v>
      </c>
      <c r="W48" s="439">
        <v>0</v>
      </c>
      <c r="X48" s="405"/>
      <c r="Y48" s="405"/>
    </row>
    <row r="49" spans="1:25" x14ac:dyDescent="0.2">
      <c r="A49" s="481"/>
      <c r="B49" s="502"/>
      <c r="C49" s="396" t="str">
        <f t="shared" ref="C49:C56" si="41">IF($A$1=1,P49,P109)</f>
        <v>Ray-grass d'Italie / Italienisches Raigras / Lolium multiflorum</v>
      </c>
      <c r="D49" s="397">
        <f t="shared" si="34"/>
        <v>0</v>
      </c>
      <c r="E49" s="397">
        <f t="shared" si="35"/>
        <v>10</v>
      </c>
      <c r="F49" s="397">
        <f t="shared" si="36"/>
        <v>0</v>
      </c>
      <c r="G49" s="397">
        <f t="shared" si="37"/>
        <v>10</v>
      </c>
      <c r="H49" s="397">
        <f t="shared" si="38"/>
        <v>0</v>
      </c>
      <c r="I49" s="397">
        <f t="shared" si="39"/>
        <v>0</v>
      </c>
      <c r="J49" s="398">
        <f t="shared" si="40"/>
        <v>0</v>
      </c>
      <c r="K49" s="171"/>
      <c r="L49" s="503"/>
      <c r="M49" s="483"/>
      <c r="O49" s="405"/>
      <c r="P49" s="440" t="s">
        <v>756</v>
      </c>
      <c r="Q49" s="441">
        <v>0</v>
      </c>
      <c r="R49" s="441">
        <v>10</v>
      </c>
      <c r="S49" s="441">
        <v>0</v>
      </c>
      <c r="T49" s="441">
        <v>10</v>
      </c>
      <c r="U49" s="441">
        <v>0</v>
      </c>
      <c r="V49" s="441">
        <v>0</v>
      </c>
      <c r="W49" s="442">
        <v>0</v>
      </c>
      <c r="X49" s="405"/>
      <c r="Y49" s="405"/>
    </row>
    <row r="50" spans="1:25" x14ac:dyDescent="0.2">
      <c r="A50" s="481"/>
      <c r="B50" s="502"/>
      <c r="C50" s="396" t="str">
        <f t="shared" si="41"/>
        <v>Dactyle / Knaulgras / Dactylis glomerata</v>
      </c>
      <c r="D50" s="397">
        <f t="shared" si="34"/>
        <v>50</v>
      </c>
      <c r="E50" s="397">
        <f t="shared" si="35"/>
        <v>20</v>
      </c>
      <c r="F50" s="397">
        <f t="shared" si="36"/>
        <v>35</v>
      </c>
      <c r="G50" s="397">
        <f t="shared" si="37"/>
        <v>15</v>
      </c>
      <c r="H50" s="397">
        <f t="shared" si="38"/>
        <v>10</v>
      </c>
      <c r="I50" s="397">
        <f t="shared" si="39"/>
        <v>10</v>
      </c>
      <c r="J50" s="398">
        <f t="shared" si="40"/>
        <v>15</v>
      </c>
      <c r="K50" s="171"/>
      <c r="L50" s="503"/>
      <c r="M50" s="483"/>
      <c r="O50" s="405"/>
      <c r="P50" s="440" t="s">
        <v>757</v>
      </c>
      <c r="Q50" s="441">
        <v>50</v>
      </c>
      <c r="R50" s="441">
        <v>20</v>
      </c>
      <c r="S50" s="441">
        <v>35</v>
      </c>
      <c r="T50" s="441">
        <v>15</v>
      </c>
      <c r="U50" s="441">
        <v>10</v>
      </c>
      <c r="V50" s="441">
        <v>10</v>
      </c>
      <c r="W50" s="442">
        <v>15</v>
      </c>
      <c r="X50" s="405"/>
      <c r="Y50" s="405"/>
    </row>
    <row r="51" spans="1:25" x14ac:dyDescent="0.2">
      <c r="A51" s="481"/>
      <c r="B51" s="502"/>
      <c r="C51" s="396" t="str">
        <f t="shared" si="41"/>
        <v>Vulpin des prés / Wiesen-Fuchsschwanz / Alopecurus pratensis</v>
      </c>
      <c r="D51" s="397">
        <f t="shared" si="34"/>
        <v>20</v>
      </c>
      <c r="E51" s="397">
        <f t="shared" si="35"/>
        <v>0</v>
      </c>
      <c r="F51" s="397">
        <f t="shared" si="36"/>
        <v>15</v>
      </c>
      <c r="G51" s="397">
        <f t="shared" si="37"/>
        <v>0</v>
      </c>
      <c r="H51" s="397">
        <f t="shared" si="38"/>
        <v>0</v>
      </c>
      <c r="I51" s="397">
        <f t="shared" si="39"/>
        <v>0</v>
      </c>
      <c r="J51" s="398">
        <f t="shared" si="40"/>
        <v>10</v>
      </c>
      <c r="K51" s="171"/>
      <c r="L51" s="503"/>
      <c r="M51" s="483"/>
      <c r="O51" s="405"/>
      <c r="P51" s="440" t="s">
        <v>758</v>
      </c>
      <c r="Q51" s="441">
        <v>20</v>
      </c>
      <c r="R51" s="441">
        <v>0</v>
      </c>
      <c r="S51" s="441">
        <v>15</v>
      </c>
      <c r="T51" s="441">
        <v>0</v>
      </c>
      <c r="U51" s="441">
        <v>0</v>
      </c>
      <c r="V51" s="441">
        <v>0</v>
      </c>
      <c r="W51" s="442">
        <v>10</v>
      </c>
      <c r="X51" s="405"/>
      <c r="Y51" s="405"/>
    </row>
    <row r="52" spans="1:25" x14ac:dyDescent="0.2">
      <c r="A52" s="481"/>
      <c r="B52" s="502"/>
      <c r="C52" s="396" t="str">
        <f t="shared" si="41"/>
        <v>Trèfle blanc / Weissklee / Trifolium repens</v>
      </c>
      <c r="D52" s="397">
        <f t="shared" si="34"/>
        <v>10</v>
      </c>
      <c r="E52" s="397">
        <f t="shared" si="35"/>
        <v>10</v>
      </c>
      <c r="F52" s="397">
        <f t="shared" si="36"/>
        <v>15</v>
      </c>
      <c r="G52" s="397">
        <f t="shared" si="37"/>
        <v>15</v>
      </c>
      <c r="H52" s="397">
        <f t="shared" si="38"/>
        <v>50</v>
      </c>
      <c r="I52" s="397">
        <f t="shared" si="39"/>
        <v>10</v>
      </c>
      <c r="J52" s="398">
        <f t="shared" si="40"/>
        <v>10</v>
      </c>
      <c r="K52" s="171"/>
      <c r="L52" s="503"/>
      <c r="M52" s="483"/>
      <c r="O52" s="405"/>
      <c r="P52" s="440" t="s">
        <v>759</v>
      </c>
      <c r="Q52" s="441">
        <v>10</v>
      </c>
      <c r="R52" s="441">
        <v>10</v>
      </c>
      <c r="S52" s="441">
        <v>15</v>
      </c>
      <c r="T52" s="441">
        <v>15</v>
      </c>
      <c r="U52" s="441">
        <v>50</v>
      </c>
      <c r="V52" s="441">
        <v>10</v>
      </c>
      <c r="W52" s="442">
        <v>10</v>
      </c>
      <c r="X52" s="405"/>
      <c r="Y52" s="405"/>
    </row>
    <row r="53" spans="1:25" x14ac:dyDescent="0.2">
      <c r="A53" s="481"/>
      <c r="B53" s="502"/>
      <c r="C53" s="396" t="str">
        <f t="shared" si="41"/>
        <v>Trèfle violet / Rotklee / Trifolium pratense</v>
      </c>
      <c r="D53" s="397">
        <f t="shared" si="34"/>
        <v>0</v>
      </c>
      <c r="E53" s="397">
        <f t="shared" si="35"/>
        <v>0</v>
      </c>
      <c r="F53" s="397">
        <f t="shared" si="36"/>
        <v>5</v>
      </c>
      <c r="G53" s="397">
        <f t="shared" si="37"/>
        <v>5</v>
      </c>
      <c r="H53" s="397">
        <f t="shared" si="38"/>
        <v>15</v>
      </c>
      <c r="I53" s="397">
        <f t="shared" si="39"/>
        <v>0</v>
      </c>
      <c r="J53" s="398">
        <f t="shared" si="40"/>
        <v>0</v>
      </c>
      <c r="K53" s="171"/>
      <c r="L53" s="503"/>
      <c r="M53" s="483"/>
      <c r="O53" s="405"/>
      <c r="P53" s="440" t="s">
        <v>760</v>
      </c>
      <c r="Q53" s="441">
        <v>0</v>
      </c>
      <c r="R53" s="441">
        <v>0</v>
      </c>
      <c r="S53" s="443">
        <v>5</v>
      </c>
      <c r="T53" s="441">
        <v>5</v>
      </c>
      <c r="U53" s="441">
        <v>15</v>
      </c>
      <c r="V53" s="441">
        <v>0</v>
      </c>
      <c r="W53" s="442">
        <v>0</v>
      </c>
      <c r="X53" s="405"/>
      <c r="Y53" s="405"/>
    </row>
    <row r="54" spans="1:25" x14ac:dyDescent="0.2">
      <c r="A54" s="481"/>
      <c r="B54" s="502"/>
      <c r="C54" s="396" t="str">
        <f t="shared" si="41"/>
        <v>Dent-de-lion / Löwenzahn / Taraxacum oficinale</v>
      </c>
      <c r="D54" s="397">
        <f t="shared" si="34"/>
        <v>10</v>
      </c>
      <c r="E54" s="397">
        <f t="shared" si="35"/>
        <v>10</v>
      </c>
      <c r="F54" s="397">
        <f t="shared" si="36"/>
        <v>20</v>
      </c>
      <c r="G54" s="397">
        <f t="shared" si="37"/>
        <v>20</v>
      </c>
      <c r="H54" s="397">
        <f t="shared" si="38"/>
        <v>10</v>
      </c>
      <c r="I54" s="397">
        <f t="shared" si="39"/>
        <v>65</v>
      </c>
      <c r="J54" s="398">
        <f t="shared" si="40"/>
        <v>5</v>
      </c>
      <c r="K54" s="171"/>
      <c r="L54" s="503"/>
      <c r="M54" s="483"/>
      <c r="O54" s="405"/>
      <c r="P54" s="440" t="s">
        <v>761</v>
      </c>
      <c r="Q54" s="441">
        <v>10</v>
      </c>
      <c r="R54" s="441">
        <v>10</v>
      </c>
      <c r="S54" s="441">
        <v>20</v>
      </c>
      <c r="T54" s="441">
        <v>20</v>
      </c>
      <c r="U54" s="441">
        <v>10</v>
      </c>
      <c r="V54" s="441">
        <v>65</v>
      </c>
      <c r="W54" s="442">
        <v>5</v>
      </c>
      <c r="X54" s="405"/>
      <c r="Y54" s="405"/>
    </row>
    <row r="55" spans="1:25" x14ac:dyDescent="0.2">
      <c r="A55" s="481"/>
      <c r="B55" s="502"/>
      <c r="C55" s="396" t="str">
        <f t="shared" si="41"/>
        <v>Anthrisque sauvage / Wiesenkerbel / Anthriscus silv.</v>
      </c>
      <c r="D55" s="397">
        <f t="shared" si="34"/>
        <v>0</v>
      </c>
      <c r="E55" s="397">
        <f t="shared" si="35"/>
        <v>0</v>
      </c>
      <c r="F55" s="397">
        <f t="shared" si="36"/>
        <v>0</v>
      </c>
      <c r="G55" s="397">
        <f t="shared" si="37"/>
        <v>0</v>
      </c>
      <c r="H55" s="397">
        <f t="shared" si="38"/>
        <v>0</v>
      </c>
      <c r="I55" s="397">
        <f t="shared" si="39"/>
        <v>0</v>
      </c>
      <c r="J55" s="398">
        <f t="shared" si="40"/>
        <v>30</v>
      </c>
      <c r="K55" s="171"/>
      <c r="L55" s="503"/>
      <c r="M55" s="483"/>
      <c r="O55" s="405"/>
      <c r="P55" s="440" t="s">
        <v>762</v>
      </c>
      <c r="Q55" s="441">
        <v>0</v>
      </c>
      <c r="R55" s="441">
        <v>0</v>
      </c>
      <c r="S55" s="441">
        <v>0</v>
      </c>
      <c r="T55" s="441">
        <v>0</v>
      </c>
      <c r="U55" s="441">
        <v>0</v>
      </c>
      <c r="V55" s="441">
        <v>0</v>
      </c>
      <c r="W55" s="442">
        <v>30</v>
      </c>
      <c r="X55" s="405"/>
      <c r="Y55" s="405"/>
    </row>
    <row r="56" spans="1:25" ht="15" thickBot="1" x14ac:dyDescent="0.25">
      <c r="A56" s="481"/>
      <c r="B56" s="511"/>
      <c r="C56" s="512" t="str">
        <f t="shared" si="41"/>
        <v>Grande berce / Bärenklau / Heracleum sphon.</v>
      </c>
      <c r="D56" s="513">
        <f t="shared" si="34"/>
        <v>0</v>
      </c>
      <c r="E56" s="513">
        <f t="shared" si="35"/>
        <v>0</v>
      </c>
      <c r="F56" s="513">
        <f t="shared" si="36"/>
        <v>0</v>
      </c>
      <c r="G56" s="513">
        <f t="shared" si="37"/>
        <v>0</v>
      </c>
      <c r="H56" s="513">
        <f t="shared" si="38"/>
        <v>0</v>
      </c>
      <c r="I56" s="513">
        <f t="shared" si="39"/>
        <v>0</v>
      </c>
      <c r="J56" s="514">
        <f t="shared" si="40"/>
        <v>30</v>
      </c>
      <c r="K56" s="515"/>
      <c r="L56" s="516"/>
      <c r="M56" s="483"/>
      <c r="O56" s="405"/>
      <c r="P56" s="444" t="s">
        <v>763</v>
      </c>
      <c r="Q56" s="445">
        <v>0</v>
      </c>
      <c r="R56" s="445">
        <v>0</v>
      </c>
      <c r="S56" s="445">
        <v>0</v>
      </c>
      <c r="T56" s="445">
        <v>0</v>
      </c>
      <c r="U56" s="445">
        <v>0</v>
      </c>
      <c r="V56" s="445">
        <v>0</v>
      </c>
      <c r="W56" s="446">
        <v>30</v>
      </c>
      <c r="X56" s="405"/>
      <c r="Y56" s="405"/>
    </row>
    <row r="57" spans="1:25" ht="15" thickBot="1" x14ac:dyDescent="0.25">
      <c r="A57" s="494"/>
      <c r="B57" s="495"/>
      <c r="C57" s="495"/>
      <c r="D57" s="495"/>
      <c r="E57" s="495"/>
      <c r="F57" s="495"/>
      <c r="G57" s="495"/>
      <c r="H57" s="495"/>
      <c r="I57" s="495"/>
      <c r="J57" s="495"/>
      <c r="K57" s="495"/>
      <c r="L57" s="495"/>
      <c r="M57" s="496"/>
    </row>
    <row r="58" spans="1:25" x14ac:dyDescent="0.2">
      <c r="O58" s="447"/>
      <c r="P58" s="447"/>
      <c r="Q58" s="447"/>
      <c r="R58" s="447"/>
      <c r="S58" s="447"/>
      <c r="T58" s="447"/>
      <c r="U58" s="447"/>
      <c r="V58" s="447"/>
      <c r="W58" s="447"/>
      <c r="X58" s="447"/>
      <c r="Y58" s="447"/>
    </row>
    <row r="59" spans="1:25" x14ac:dyDescent="0.2">
      <c r="O59" s="447"/>
      <c r="P59" s="447"/>
      <c r="Q59" s="447"/>
      <c r="R59" s="447"/>
      <c r="S59" s="447"/>
      <c r="T59" s="447"/>
      <c r="U59" s="447"/>
      <c r="V59" s="447"/>
      <c r="W59" s="447"/>
      <c r="X59" s="447"/>
      <c r="Y59" s="447"/>
    </row>
    <row r="61" spans="1:25" ht="18" x14ac:dyDescent="0.25">
      <c r="O61" s="404" t="s">
        <v>990</v>
      </c>
      <c r="P61" s="405"/>
      <c r="Q61" s="524" t="s">
        <v>764</v>
      </c>
      <c r="R61" s="524"/>
      <c r="S61" s="524"/>
      <c r="T61" s="524"/>
      <c r="U61" s="524"/>
      <c r="V61" s="524"/>
      <c r="W61" s="524"/>
      <c r="X61" s="405"/>
      <c r="Y61" s="405"/>
    </row>
    <row r="62" spans="1:25" ht="18" x14ac:dyDescent="0.25">
      <c r="O62" s="406"/>
      <c r="P62" s="407"/>
      <c r="Q62" s="407"/>
      <c r="R62" s="407"/>
      <c r="S62" s="407"/>
      <c r="T62" s="407"/>
      <c r="U62" s="407"/>
      <c r="V62" s="407"/>
      <c r="W62" s="407"/>
      <c r="X62" s="407"/>
      <c r="Y62" s="407"/>
    </row>
    <row r="63" spans="1:25" x14ac:dyDescent="0.2">
      <c r="O63" s="405" t="s">
        <v>765</v>
      </c>
      <c r="P63" s="405" t="s">
        <v>766</v>
      </c>
      <c r="Q63" s="525"/>
      <c r="R63" s="525"/>
      <c r="S63" s="525"/>
      <c r="T63" s="525"/>
      <c r="U63" s="525"/>
      <c r="V63" s="525"/>
      <c r="W63" s="525"/>
      <c r="X63" s="405"/>
      <c r="Y63" s="405"/>
    </row>
    <row r="64" spans="1:25" x14ac:dyDescent="0.2">
      <c r="O64" s="408" t="s">
        <v>767</v>
      </c>
      <c r="P64" s="408" t="s">
        <v>768</v>
      </c>
      <c r="Q64" s="409"/>
      <c r="R64" s="409"/>
      <c r="S64" s="409"/>
      <c r="T64" s="409"/>
      <c r="U64" s="409"/>
      <c r="V64" s="409"/>
      <c r="W64" s="409"/>
      <c r="X64" s="409"/>
      <c r="Y64" s="409"/>
    </row>
    <row r="65" spans="15:27" x14ac:dyDescent="0.2">
      <c r="O65" s="408" t="s">
        <v>639</v>
      </c>
      <c r="P65" s="408" t="s">
        <v>769</v>
      </c>
      <c r="Q65" s="409"/>
      <c r="R65" s="409"/>
      <c r="S65" s="409"/>
      <c r="T65" s="409"/>
      <c r="U65" s="409"/>
      <c r="V65" s="409"/>
      <c r="W65" s="409"/>
      <c r="X65" s="409"/>
      <c r="Y65" s="409"/>
    </row>
    <row r="66" spans="15:27" x14ac:dyDescent="0.2">
      <c r="O66" s="408" t="s">
        <v>641</v>
      </c>
      <c r="P66" s="408" t="s">
        <v>770</v>
      </c>
      <c r="Q66" s="409"/>
      <c r="R66" s="409"/>
      <c r="S66" s="409"/>
      <c r="T66" s="409"/>
      <c r="U66" s="409"/>
      <c r="V66" s="409"/>
      <c r="W66" s="409"/>
      <c r="X66" s="409"/>
      <c r="Y66" s="409"/>
    </row>
    <row r="67" spans="15:27" x14ac:dyDescent="0.2">
      <c r="O67" s="408" t="s">
        <v>771</v>
      </c>
      <c r="P67" s="408" t="s">
        <v>772</v>
      </c>
      <c r="Q67" s="409" t="s">
        <v>1038</v>
      </c>
      <c r="R67" s="409"/>
      <c r="S67" s="409"/>
      <c r="T67" s="409"/>
      <c r="U67" s="409"/>
      <c r="V67" s="409"/>
      <c r="W67" s="409"/>
      <c r="X67" s="409"/>
      <c r="Y67" s="409"/>
    </row>
    <row r="68" spans="15:27" ht="28.5" x14ac:dyDescent="0.2">
      <c r="O68" s="410" t="s">
        <v>773</v>
      </c>
      <c r="P68" s="411" t="s">
        <v>1027</v>
      </c>
      <c r="Q68" s="409"/>
      <c r="R68" s="409"/>
      <c r="S68" s="409"/>
      <c r="T68" s="409"/>
      <c r="U68" s="409"/>
      <c r="V68" s="409"/>
      <c r="W68" s="409"/>
      <c r="X68" s="409"/>
      <c r="Y68" s="409"/>
    </row>
    <row r="69" spans="15:27" ht="28.5" x14ac:dyDescent="0.2">
      <c r="O69" s="412" t="s">
        <v>774</v>
      </c>
      <c r="P69" s="413" t="s">
        <v>1028</v>
      </c>
      <c r="Q69" s="414"/>
      <c r="R69" s="414"/>
      <c r="S69" s="414"/>
      <c r="T69" s="414"/>
      <c r="U69" s="414"/>
      <c r="V69" s="414"/>
      <c r="W69" s="414"/>
      <c r="X69" s="414"/>
      <c r="Y69" s="414"/>
    </row>
    <row r="70" spans="15:27" ht="15" x14ac:dyDescent="0.2">
      <c r="O70" s="415" t="s">
        <v>775</v>
      </c>
      <c r="P70" s="415" t="s">
        <v>776</v>
      </c>
      <c r="Q70" s="416" t="s">
        <v>777</v>
      </c>
      <c r="R70" s="416"/>
      <c r="S70" s="416"/>
      <c r="T70" s="416"/>
      <c r="U70" s="416"/>
      <c r="V70" s="416"/>
      <c r="W70" s="416"/>
      <c r="X70" s="416" t="s">
        <v>778</v>
      </c>
      <c r="Y70" s="416"/>
      <c r="AA70" s="452"/>
    </row>
    <row r="71" spans="15:27" ht="15" x14ac:dyDescent="0.2">
      <c r="O71" s="408" t="s">
        <v>779</v>
      </c>
      <c r="P71" s="408" t="s">
        <v>780</v>
      </c>
      <c r="Q71" s="417" t="s">
        <v>781</v>
      </c>
      <c r="R71" s="417"/>
      <c r="S71" s="417"/>
      <c r="T71" s="417"/>
      <c r="U71" s="417"/>
      <c r="V71" s="417"/>
      <c r="W71" s="417"/>
      <c r="X71" s="417" t="s">
        <v>782</v>
      </c>
      <c r="Y71" s="417"/>
      <c r="AA71" s="452"/>
    </row>
    <row r="72" spans="15:27" ht="15" x14ac:dyDescent="0.2">
      <c r="O72" s="408" t="s">
        <v>783</v>
      </c>
      <c r="P72" s="408" t="s">
        <v>784</v>
      </c>
      <c r="Q72" s="417" t="s">
        <v>785</v>
      </c>
      <c r="R72" s="417"/>
      <c r="S72" s="417"/>
      <c r="T72" s="417"/>
      <c r="U72" s="417"/>
      <c r="V72" s="417"/>
      <c r="W72" s="417"/>
      <c r="X72" s="417" t="s">
        <v>786</v>
      </c>
      <c r="Y72" s="417"/>
      <c r="AA72" s="452"/>
    </row>
    <row r="73" spans="15:27" ht="15" x14ac:dyDescent="0.2">
      <c r="O73" s="408" t="s">
        <v>661</v>
      </c>
      <c r="P73" s="408" t="s">
        <v>787</v>
      </c>
      <c r="Q73" s="417" t="s">
        <v>788</v>
      </c>
      <c r="R73" s="417"/>
      <c r="S73" s="417"/>
      <c r="T73" s="417"/>
      <c r="U73" s="417"/>
      <c r="V73" s="417"/>
      <c r="W73" s="417"/>
      <c r="X73" s="417" t="s">
        <v>789</v>
      </c>
      <c r="Y73" s="417"/>
      <c r="AA73" s="452"/>
    </row>
    <row r="74" spans="15:27" ht="15" x14ac:dyDescent="0.2">
      <c r="O74" s="408" t="s">
        <v>665</v>
      </c>
      <c r="P74" s="408" t="s">
        <v>790</v>
      </c>
      <c r="Q74" s="417" t="s">
        <v>791</v>
      </c>
      <c r="R74" s="417"/>
      <c r="S74" s="417"/>
      <c r="T74" s="417"/>
      <c r="U74" s="417"/>
      <c r="V74" s="417"/>
      <c r="W74" s="417"/>
      <c r="X74" s="417" t="s">
        <v>792</v>
      </c>
      <c r="Y74" s="417"/>
      <c r="AA74" s="452"/>
    </row>
    <row r="75" spans="15:27" ht="15" x14ac:dyDescent="0.2">
      <c r="O75" s="408" t="s">
        <v>793</v>
      </c>
      <c r="P75" s="408" t="s">
        <v>794</v>
      </c>
      <c r="Q75" s="417" t="s">
        <v>795</v>
      </c>
      <c r="R75" s="417"/>
      <c r="S75" s="417"/>
      <c r="T75" s="417"/>
      <c r="U75" s="417"/>
      <c r="V75" s="417"/>
      <c r="W75" s="417"/>
      <c r="X75" s="417" t="s">
        <v>796</v>
      </c>
      <c r="Y75" s="417"/>
      <c r="AA75" s="452"/>
    </row>
    <row r="76" spans="15:27" ht="15" x14ac:dyDescent="0.2">
      <c r="O76" s="408" t="s">
        <v>797</v>
      </c>
      <c r="P76" s="408" t="s">
        <v>798</v>
      </c>
      <c r="Q76" s="417" t="s">
        <v>799</v>
      </c>
      <c r="R76" s="417"/>
      <c r="S76" s="417"/>
      <c r="T76" s="417"/>
      <c r="U76" s="417"/>
      <c r="V76" s="417"/>
      <c r="W76" s="417"/>
      <c r="X76" s="417" t="s">
        <v>800</v>
      </c>
      <c r="Y76" s="417"/>
      <c r="AA76" s="452"/>
    </row>
    <row r="77" spans="15:27" ht="15" x14ac:dyDescent="0.2">
      <c r="O77" s="408" t="s">
        <v>801</v>
      </c>
      <c r="P77" s="408" t="s">
        <v>802</v>
      </c>
      <c r="Q77" s="417" t="s">
        <v>803</v>
      </c>
      <c r="R77" s="417"/>
      <c r="S77" s="417"/>
      <c r="T77" s="417"/>
      <c r="U77" s="417"/>
      <c r="V77" s="417"/>
      <c r="W77" s="417"/>
      <c r="X77" s="417" t="s">
        <v>804</v>
      </c>
      <c r="Y77" s="417"/>
      <c r="AA77" s="452"/>
    </row>
    <row r="78" spans="15:27" ht="15" x14ac:dyDescent="0.2">
      <c r="O78" s="418" t="s">
        <v>805</v>
      </c>
      <c r="P78" s="418" t="s">
        <v>806</v>
      </c>
      <c r="Q78" s="419"/>
      <c r="R78" s="419"/>
      <c r="S78" s="419"/>
      <c r="T78" s="419"/>
      <c r="U78" s="419"/>
      <c r="V78" s="419"/>
      <c r="W78" s="419"/>
      <c r="X78" s="419"/>
      <c r="Y78" s="419"/>
      <c r="AA78" s="452"/>
    </row>
    <row r="79" spans="15:27" ht="15" x14ac:dyDescent="0.2">
      <c r="O79" s="415" t="s">
        <v>683</v>
      </c>
      <c r="P79" s="415" t="s">
        <v>807</v>
      </c>
      <c r="Q79" s="534" t="s">
        <v>993</v>
      </c>
      <c r="R79" s="534"/>
      <c r="S79" s="534"/>
      <c r="T79" s="534"/>
      <c r="U79" s="534"/>
      <c r="V79" s="534"/>
      <c r="W79" s="534"/>
      <c r="X79" s="421"/>
      <c r="Y79" s="421"/>
      <c r="AA79" s="452"/>
    </row>
    <row r="80" spans="15:27" ht="15" x14ac:dyDescent="0.2">
      <c r="O80" s="410" t="s">
        <v>685</v>
      </c>
      <c r="P80" s="411" t="s">
        <v>808</v>
      </c>
      <c r="Q80" s="535" t="s">
        <v>687</v>
      </c>
      <c r="R80" s="535"/>
      <c r="S80" s="535"/>
      <c r="T80" s="535"/>
      <c r="U80" s="535"/>
      <c r="V80" s="535"/>
      <c r="W80" s="535"/>
      <c r="X80" s="448"/>
      <c r="Y80" s="448"/>
      <c r="AA80" s="452"/>
    </row>
    <row r="81" spans="15:27" ht="15" x14ac:dyDescent="0.2">
      <c r="O81" s="408" t="s">
        <v>688</v>
      </c>
      <c r="P81" s="408" t="s">
        <v>809</v>
      </c>
      <c r="Q81" s="535"/>
      <c r="R81" s="535"/>
      <c r="S81" s="535"/>
      <c r="T81" s="535"/>
      <c r="U81" s="535"/>
      <c r="V81" s="535"/>
      <c r="W81" s="535"/>
      <c r="X81" s="421"/>
      <c r="Y81" s="421"/>
      <c r="AA81" s="452"/>
    </row>
    <row r="82" spans="15:27" ht="15" x14ac:dyDescent="0.2">
      <c r="O82" s="408" t="s">
        <v>690</v>
      </c>
      <c r="P82" s="408" t="s">
        <v>810</v>
      </c>
      <c r="Q82" s="535"/>
      <c r="R82" s="535"/>
      <c r="S82" s="535"/>
      <c r="T82" s="535"/>
      <c r="U82" s="535"/>
      <c r="V82" s="535"/>
      <c r="W82" s="535"/>
      <c r="X82" s="421"/>
      <c r="Y82" s="421"/>
      <c r="AA82" s="452"/>
    </row>
    <row r="83" spans="15:27" ht="15" x14ac:dyDescent="0.2">
      <c r="O83" s="408" t="s">
        <v>692</v>
      </c>
      <c r="P83" s="408" t="s">
        <v>811</v>
      </c>
      <c r="Q83" s="535" t="s">
        <v>812</v>
      </c>
      <c r="R83" s="535"/>
      <c r="S83" s="535"/>
      <c r="T83" s="535"/>
      <c r="U83" s="535"/>
      <c r="V83" s="535"/>
      <c r="W83" s="535"/>
      <c r="X83" s="421"/>
      <c r="Y83" s="421"/>
      <c r="AA83" s="452"/>
    </row>
    <row r="84" spans="15:27" ht="15" x14ac:dyDescent="0.2">
      <c r="O84" s="408" t="s">
        <v>695</v>
      </c>
      <c r="P84" s="408" t="s">
        <v>813</v>
      </c>
      <c r="Q84" s="535"/>
      <c r="R84" s="535"/>
      <c r="S84" s="535"/>
      <c r="T84" s="535"/>
      <c r="U84" s="535"/>
      <c r="V84" s="535"/>
      <c r="W84" s="535"/>
      <c r="X84" s="421"/>
      <c r="Y84" s="421"/>
      <c r="AA84" s="452"/>
    </row>
    <row r="85" spans="15:27" ht="15" x14ac:dyDescent="0.2">
      <c r="O85" s="408" t="s">
        <v>697</v>
      </c>
      <c r="P85" s="408" t="s">
        <v>814</v>
      </c>
      <c r="Q85" s="535" t="s">
        <v>699</v>
      </c>
      <c r="R85" s="535"/>
      <c r="S85" s="535"/>
      <c r="T85" s="535"/>
      <c r="U85" s="535"/>
      <c r="V85" s="535"/>
      <c r="W85" s="535"/>
      <c r="X85" s="421"/>
      <c r="Y85" s="421"/>
      <c r="AA85" s="452"/>
    </row>
    <row r="86" spans="15:27" ht="15" x14ac:dyDescent="0.2">
      <c r="O86" s="410" t="s">
        <v>700</v>
      </c>
      <c r="P86" s="408" t="s">
        <v>815</v>
      </c>
      <c r="Q86" s="535"/>
      <c r="R86" s="535"/>
      <c r="S86" s="535"/>
      <c r="T86" s="535"/>
      <c r="U86" s="535"/>
      <c r="V86" s="535"/>
      <c r="W86" s="535"/>
      <c r="X86" s="421"/>
      <c r="Y86" s="421"/>
      <c r="AA86" s="453"/>
    </row>
    <row r="87" spans="15:27" x14ac:dyDescent="0.2">
      <c r="O87" s="410" t="s">
        <v>702</v>
      </c>
      <c r="P87" s="410" t="s">
        <v>1029</v>
      </c>
      <c r="Q87" s="449"/>
      <c r="R87" s="449"/>
      <c r="S87" s="449"/>
      <c r="T87" s="449"/>
      <c r="U87" s="449"/>
      <c r="V87" s="449"/>
      <c r="W87" s="449"/>
      <c r="X87" s="421"/>
      <c r="Y87" s="421"/>
    </row>
    <row r="88" spans="15:27" x14ac:dyDescent="0.2">
      <c r="O88" s="408" t="s">
        <v>704</v>
      </c>
      <c r="P88" s="410" t="s">
        <v>1030</v>
      </c>
      <c r="Q88" s="535" t="s">
        <v>996</v>
      </c>
      <c r="R88" s="535"/>
      <c r="S88" s="535"/>
      <c r="T88" s="535"/>
      <c r="U88" s="535"/>
      <c r="V88" s="535"/>
      <c r="W88" s="535"/>
      <c r="X88" s="421"/>
      <c r="Y88" s="421"/>
    </row>
    <row r="89" spans="15:27" x14ac:dyDescent="0.2">
      <c r="O89" s="408" t="s">
        <v>706</v>
      </c>
      <c r="P89" s="408" t="s">
        <v>1031</v>
      </c>
      <c r="Q89" s="535" t="s">
        <v>992</v>
      </c>
      <c r="R89" s="535"/>
      <c r="S89" s="535"/>
      <c r="T89" s="535"/>
      <c r="U89" s="535"/>
      <c r="V89" s="535"/>
      <c r="W89" s="535"/>
      <c r="X89" s="421"/>
      <c r="Y89" s="421"/>
    </row>
    <row r="90" spans="15:27" x14ac:dyDescent="0.2">
      <c r="O90" s="408" t="s">
        <v>708</v>
      </c>
      <c r="P90" s="408" t="s">
        <v>1032</v>
      </c>
      <c r="Q90" s="449"/>
      <c r="R90" s="449"/>
      <c r="S90" s="449"/>
      <c r="T90" s="449"/>
      <c r="U90" s="449"/>
      <c r="V90" s="449"/>
      <c r="W90" s="449"/>
      <c r="X90" s="421"/>
      <c r="Y90" s="421"/>
    </row>
    <row r="91" spans="15:27" x14ac:dyDescent="0.2">
      <c r="O91" s="412" t="s">
        <v>710</v>
      </c>
      <c r="P91" s="418" t="s">
        <v>1033</v>
      </c>
      <c r="Q91" s="450"/>
      <c r="R91" s="450"/>
      <c r="S91" s="450"/>
      <c r="T91" s="450"/>
      <c r="U91" s="450"/>
      <c r="V91" s="450"/>
      <c r="W91" s="450"/>
      <c r="X91" s="421"/>
      <c r="Y91" s="421"/>
    </row>
    <row r="92" spans="15:27" x14ac:dyDescent="0.2">
      <c r="O92" s="425" t="s">
        <v>816</v>
      </c>
      <c r="P92" s="425" t="s">
        <v>817</v>
      </c>
      <c r="Q92" s="526" t="s">
        <v>818</v>
      </c>
      <c r="R92" s="526"/>
      <c r="S92" s="526"/>
      <c r="T92" s="526"/>
      <c r="U92" s="526"/>
      <c r="V92" s="526"/>
      <c r="W92" s="526"/>
      <c r="X92" s="527"/>
      <c r="Y92" s="527"/>
    </row>
    <row r="94" spans="15:27" ht="15" x14ac:dyDescent="0.25">
      <c r="O94" s="427" t="s">
        <v>819</v>
      </c>
      <c r="P94" s="405"/>
      <c r="Q94" s="405"/>
      <c r="R94" s="405"/>
      <c r="S94" s="405"/>
      <c r="T94" s="405"/>
      <c r="U94" s="405"/>
      <c r="V94" s="405"/>
      <c r="W94" s="405"/>
      <c r="X94" s="405"/>
      <c r="Y94" s="405"/>
    </row>
    <row r="95" spans="15:27" x14ac:dyDescent="0.2">
      <c r="O95" s="405" t="s">
        <v>1034</v>
      </c>
      <c r="P95" s="405"/>
      <c r="Q95" s="405"/>
      <c r="R95" s="410"/>
      <c r="S95" s="410"/>
      <c r="T95" s="405"/>
      <c r="U95" s="405"/>
      <c r="V95" s="405"/>
      <c r="W95" s="405"/>
      <c r="X95" s="405"/>
      <c r="Y95" s="405"/>
    </row>
    <row r="96" spans="15:27" x14ac:dyDescent="0.2">
      <c r="O96" s="405" t="s">
        <v>1035</v>
      </c>
      <c r="P96" s="405"/>
      <c r="Q96" s="405"/>
      <c r="R96" s="405"/>
      <c r="S96" s="405"/>
      <c r="T96" s="405"/>
      <c r="U96" s="405"/>
      <c r="V96" s="405"/>
      <c r="W96" s="405"/>
      <c r="X96" s="405"/>
      <c r="Y96" s="405"/>
    </row>
    <row r="97" spans="15:25" x14ac:dyDescent="0.2">
      <c r="O97" s="405" t="s">
        <v>1036</v>
      </c>
      <c r="P97" s="405"/>
      <c r="Q97" s="405"/>
      <c r="R97" s="405"/>
      <c r="S97" s="405"/>
      <c r="T97" s="405"/>
      <c r="U97" s="405"/>
      <c r="V97" s="405"/>
      <c r="W97" s="405"/>
      <c r="X97" s="405"/>
      <c r="Y97" s="405"/>
    </row>
    <row r="98" spans="15:25" x14ac:dyDescent="0.2">
      <c r="O98" s="405" t="s">
        <v>820</v>
      </c>
      <c r="P98" s="405"/>
      <c r="Q98" s="405"/>
      <c r="R98" s="405"/>
      <c r="S98" s="405"/>
      <c r="T98" s="405"/>
      <c r="U98" s="405"/>
      <c r="V98" s="405"/>
      <c r="W98" s="405"/>
      <c r="X98" s="405"/>
      <c r="Y98" s="405"/>
    </row>
    <row r="99" spans="15:25" x14ac:dyDescent="0.2">
      <c r="O99" s="428" t="s">
        <v>720</v>
      </c>
      <c r="P99" s="429" t="s">
        <v>821</v>
      </c>
      <c r="Q99" s="415" t="s">
        <v>722</v>
      </c>
      <c r="R99" s="415" t="s">
        <v>822</v>
      </c>
      <c r="S99" s="415"/>
      <c r="T99" s="415"/>
      <c r="U99" s="415"/>
      <c r="V99" s="429"/>
      <c r="W99" s="405"/>
      <c r="X99" s="405"/>
      <c r="Y99" s="405"/>
    </row>
    <row r="100" spans="15:25" x14ac:dyDescent="0.2">
      <c r="O100" s="430" t="s">
        <v>724</v>
      </c>
      <c r="P100" s="431" t="s">
        <v>823</v>
      </c>
      <c r="Q100" s="408" t="s">
        <v>726</v>
      </c>
      <c r="R100" s="408" t="s">
        <v>824</v>
      </c>
      <c r="S100" s="408"/>
      <c r="T100" s="408"/>
      <c r="U100" s="408"/>
      <c r="V100" s="431"/>
      <c r="W100" s="405"/>
      <c r="X100" s="405"/>
      <c r="Y100" s="405"/>
    </row>
    <row r="101" spans="15:25" x14ac:dyDescent="0.2">
      <c r="O101" s="430" t="s">
        <v>825</v>
      </c>
      <c r="P101" s="431" t="s">
        <v>826</v>
      </c>
      <c r="Q101" s="408" t="s">
        <v>730</v>
      </c>
      <c r="R101" s="408" t="s">
        <v>827</v>
      </c>
      <c r="S101" s="408"/>
      <c r="T101" s="408"/>
      <c r="U101" s="408"/>
      <c r="V101" s="431"/>
      <c r="W101" s="405"/>
      <c r="X101" s="405"/>
      <c r="Y101" s="405"/>
    </row>
    <row r="102" spans="15:25" x14ac:dyDescent="0.2">
      <c r="O102" s="430" t="s">
        <v>828</v>
      </c>
      <c r="P102" s="431" t="s">
        <v>829</v>
      </c>
      <c r="Q102" s="408" t="s">
        <v>734</v>
      </c>
      <c r="R102" s="408" t="s">
        <v>830</v>
      </c>
      <c r="S102" s="408"/>
      <c r="T102" s="408"/>
      <c r="U102" s="408"/>
      <c r="V102" s="431"/>
      <c r="W102" s="405"/>
      <c r="X102" s="405"/>
      <c r="Y102" s="405"/>
    </row>
    <row r="103" spans="15:25" x14ac:dyDescent="0.2">
      <c r="O103" s="430" t="s">
        <v>736</v>
      </c>
      <c r="P103" s="431" t="s">
        <v>831</v>
      </c>
      <c r="Q103" s="408" t="s">
        <v>738</v>
      </c>
      <c r="R103" s="408" t="s">
        <v>832</v>
      </c>
      <c r="S103" s="408"/>
      <c r="T103" s="408"/>
      <c r="U103" s="408"/>
      <c r="V103" s="431"/>
      <c r="W103" s="405"/>
      <c r="X103" s="405"/>
      <c r="Y103" s="405"/>
    </row>
    <row r="104" spans="15:25" x14ac:dyDescent="0.2">
      <c r="O104" s="430" t="s">
        <v>833</v>
      </c>
      <c r="P104" s="431" t="s">
        <v>834</v>
      </c>
      <c r="Q104" s="408" t="s">
        <v>742</v>
      </c>
      <c r="R104" s="408" t="s">
        <v>835</v>
      </c>
      <c r="S104" s="408"/>
      <c r="T104" s="408"/>
      <c r="U104" s="408"/>
      <c r="V104" s="431"/>
      <c r="W104" s="405"/>
      <c r="X104" s="405"/>
      <c r="Y104" s="405"/>
    </row>
    <row r="105" spans="15:25" x14ac:dyDescent="0.2">
      <c r="O105" s="432" t="s">
        <v>836</v>
      </c>
      <c r="P105" s="433" t="s">
        <v>837</v>
      </c>
      <c r="Q105" s="418" t="s">
        <v>746</v>
      </c>
      <c r="R105" s="418" t="s">
        <v>838</v>
      </c>
      <c r="S105" s="418"/>
      <c r="T105" s="418"/>
      <c r="U105" s="418"/>
      <c r="V105" s="433"/>
      <c r="W105" s="405"/>
      <c r="X105" s="405"/>
      <c r="Y105" s="405"/>
    </row>
    <row r="106" spans="15:25" ht="15" thickBot="1" x14ac:dyDescent="0.25">
      <c r="O106" s="405"/>
      <c r="P106" s="405"/>
      <c r="Q106" s="405"/>
      <c r="R106" s="405"/>
      <c r="S106" s="405"/>
      <c r="T106" s="405"/>
      <c r="U106" s="405"/>
      <c r="V106" s="405"/>
      <c r="W106" s="405"/>
      <c r="X106" s="405"/>
      <c r="Y106" s="405"/>
    </row>
    <row r="107" spans="15:25" ht="16.5" thickBot="1" x14ac:dyDescent="0.3">
      <c r="O107" s="405"/>
      <c r="P107" s="434" t="s">
        <v>987</v>
      </c>
      <c r="Q107" s="435" t="s">
        <v>748</v>
      </c>
      <c r="R107" s="435" t="s">
        <v>749</v>
      </c>
      <c r="S107" s="435" t="s">
        <v>839</v>
      </c>
      <c r="T107" s="435" t="s">
        <v>840</v>
      </c>
      <c r="U107" s="435" t="s">
        <v>752</v>
      </c>
      <c r="V107" s="435" t="s">
        <v>753</v>
      </c>
      <c r="W107" s="436" t="s">
        <v>754</v>
      </c>
      <c r="X107" s="405"/>
      <c r="Y107" s="405"/>
    </row>
    <row r="108" spans="15:25" x14ac:dyDescent="0.2">
      <c r="O108" s="405"/>
      <c r="P108" s="437" t="s">
        <v>1037</v>
      </c>
      <c r="Q108" s="438">
        <v>10</v>
      </c>
      <c r="R108" s="438">
        <v>50</v>
      </c>
      <c r="S108" s="438">
        <v>10</v>
      </c>
      <c r="T108" s="438">
        <v>35</v>
      </c>
      <c r="U108" s="438">
        <v>15</v>
      </c>
      <c r="V108" s="438">
        <v>15</v>
      </c>
      <c r="W108" s="439"/>
      <c r="X108" s="405"/>
      <c r="Y108" s="405"/>
    </row>
    <row r="109" spans="15:25" x14ac:dyDescent="0.2">
      <c r="O109" s="405"/>
      <c r="P109" s="440" t="s">
        <v>756</v>
      </c>
      <c r="Q109" s="441"/>
      <c r="R109" s="441">
        <v>10</v>
      </c>
      <c r="S109" s="441"/>
      <c r="T109" s="441">
        <v>10</v>
      </c>
      <c r="U109" s="441"/>
      <c r="V109" s="441"/>
      <c r="W109" s="442"/>
      <c r="X109" s="405"/>
      <c r="Y109" s="405"/>
    </row>
    <row r="110" spans="15:25" x14ac:dyDescent="0.2">
      <c r="O110" s="405"/>
      <c r="P110" s="440" t="s">
        <v>757</v>
      </c>
      <c r="Q110" s="441">
        <v>50</v>
      </c>
      <c r="R110" s="441">
        <v>20</v>
      </c>
      <c r="S110" s="441">
        <v>35</v>
      </c>
      <c r="T110" s="441">
        <v>15</v>
      </c>
      <c r="U110" s="441">
        <v>10</v>
      </c>
      <c r="V110" s="441">
        <v>10</v>
      </c>
      <c r="W110" s="442">
        <v>15</v>
      </c>
      <c r="X110" s="405"/>
      <c r="Y110" s="405"/>
    </row>
    <row r="111" spans="15:25" x14ac:dyDescent="0.2">
      <c r="O111" s="405"/>
      <c r="P111" s="440" t="s">
        <v>758</v>
      </c>
      <c r="Q111" s="441">
        <v>20</v>
      </c>
      <c r="R111" s="441"/>
      <c r="S111" s="441">
        <v>15</v>
      </c>
      <c r="T111" s="441"/>
      <c r="U111" s="441"/>
      <c r="V111" s="441"/>
      <c r="W111" s="442">
        <v>10</v>
      </c>
      <c r="X111" s="405"/>
      <c r="Y111" s="405"/>
    </row>
    <row r="112" spans="15:25" x14ac:dyDescent="0.2">
      <c r="O112" s="405"/>
      <c r="P112" s="440" t="s">
        <v>759</v>
      </c>
      <c r="Q112" s="441">
        <v>10</v>
      </c>
      <c r="R112" s="441">
        <v>10</v>
      </c>
      <c r="S112" s="441">
        <v>15</v>
      </c>
      <c r="T112" s="441">
        <v>15</v>
      </c>
      <c r="U112" s="441">
        <v>50</v>
      </c>
      <c r="V112" s="441">
        <v>10</v>
      </c>
      <c r="W112" s="442">
        <v>10</v>
      </c>
      <c r="X112" s="405"/>
      <c r="Y112" s="405"/>
    </row>
    <row r="113" spans="15:25" x14ac:dyDescent="0.2">
      <c r="O113" s="405"/>
      <c r="P113" s="440" t="s">
        <v>760</v>
      </c>
      <c r="Q113" s="441"/>
      <c r="R113" s="441"/>
      <c r="S113" s="443">
        <v>5</v>
      </c>
      <c r="T113" s="441">
        <v>5</v>
      </c>
      <c r="U113" s="441">
        <v>15</v>
      </c>
      <c r="V113" s="441"/>
      <c r="W113" s="442"/>
      <c r="X113" s="405"/>
      <c r="Y113" s="405"/>
    </row>
    <row r="114" spans="15:25" x14ac:dyDescent="0.2">
      <c r="O114" s="405"/>
      <c r="P114" s="440" t="s">
        <v>761</v>
      </c>
      <c r="Q114" s="441">
        <v>10</v>
      </c>
      <c r="R114" s="441">
        <v>10</v>
      </c>
      <c r="S114" s="441">
        <v>20</v>
      </c>
      <c r="T114" s="441">
        <v>20</v>
      </c>
      <c r="U114" s="441">
        <v>10</v>
      </c>
      <c r="V114" s="441">
        <v>65</v>
      </c>
      <c r="W114" s="442">
        <v>5</v>
      </c>
      <c r="X114" s="405"/>
      <c r="Y114" s="405"/>
    </row>
    <row r="115" spans="15:25" x14ac:dyDescent="0.2">
      <c r="O115" s="405"/>
      <c r="P115" s="440" t="s">
        <v>762</v>
      </c>
      <c r="Q115" s="441"/>
      <c r="R115" s="441"/>
      <c r="S115" s="441"/>
      <c r="T115" s="441"/>
      <c r="U115" s="441"/>
      <c r="V115" s="441"/>
      <c r="W115" s="442">
        <v>30</v>
      </c>
      <c r="X115" s="405"/>
      <c r="Y115" s="405"/>
    </row>
    <row r="116" spans="15:25" ht="15" thickBot="1" x14ac:dyDescent="0.25">
      <c r="O116" s="405"/>
      <c r="P116" s="444" t="s">
        <v>763</v>
      </c>
      <c r="Q116" s="445"/>
      <c r="R116" s="445"/>
      <c r="S116" s="445"/>
      <c r="T116" s="445"/>
      <c r="U116" s="445"/>
      <c r="V116" s="445"/>
      <c r="W116" s="446">
        <v>30</v>
      </c>
      <c r="X116" s="405"/>
      <c r="Y116" s="405"/>
    </row>
  </sheetData>
  <sheetProtection algorithmName="SHA-512" hashValue="0bJrACCFPe5OBPEt84s2/uGLHZyhk13mPIHuO3GChtQ71o56qO3d3xkW4JdDOlqRgpwpn0ZMbdoh2QlAQ/t8/w==" saltValue="3eMzsNF/PeP2dmHASijz4w==" spinCount="100000" sheet="1" objects="1" scenarios="1"/>
  <mergeCells count="25">
    <mergeCell ref="Q61:W61"/>
    <mergeCell ref="D32:L32"/>
    <mergeCell ref="D6:L8"/>
    <mergeCell ref="D24:L25"/>
    <mergeCell ref="D21:L22"/>
    <mergeCell ref="D26:L27"/>
    <mergeCell ref="D30:I30"/>
    <mergeCell ref="J30:L30"/>
    <mergeCell ref="X92:Y92"/>
    <mergeCell ref="Q63:W63"/>
    <mergeCell ref="Q79:W79"/>
    <mergeCell ref="Q80:W82"/>
    <mergeCell ref="Q83:W84"/>
    <mergeCell ref="Q85:W86"/>
    <mergeCell ref="Q88:W88"/>
    <mergeCell ref="Q89:W89"/>
    <mergeCell ref="Q92:W92"/>
    <mergeCell ref="Q1:W1"/>
    <mergeCell ref="Q3:W3"/>
    <mergeCell ref="Q32:W32"/>
    <mergeCell ref="X32:Y32"/>
    <mergeCell ref="D20:L20"/>
    <mergeCell ref="D23:L23"/>
    <mergeCell ref="D28:L28"/>
    <mergeCell ref="D29:L29"/>
  </mergeCells>
  <pageMargins left="0.7" right="0.7" top="0.75" bottom="0.75" header="0.3" footer="0.3"/>
  <pageSetup paperSize="9" scale="5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0</xdr:col>
                    <xdr:colOff>66675</xdr:colOff>
                    <xdr:row>0</xdr:row>
                    <xdr:rowOff>57150</xdr:rowOff>
                  </from>
                  <to>
                    <xdr:col>1</xdr:col>
                    <xdr:colOff>390525</xdr:colOff>
                    <xdr:row>0</xdr:row>
                    <xdr:rowOff>333375</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0</xdr:col>
                    <xdr:colOff>66675</xdr:colOff>
                    <xdr:row>0</xdr:row>
                    <xdr:rowOff>333375</xdr:rowOff>
                  </from>
                  <to>
                    <xdr:col>1</xdr:col>
                    <xdr:colOff>390525</xdr:colOff>
                    <xdr:row>0</xdr:row>
                    <xdr:rowOff>609600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C371"/>
  <sheetViews>
    <sheetView showGridLines="0" showRowColHeaders="0" topLeftCell="A34" zoomScale="85" zoomScaleNormal="85" workbookViewId="0"/>
  </sheetViews>
  <sheetFormatPr baseColWidth="10" defaultRowHeight="14.25" x14ac:dyDescent="0.2"/>
  <cols>
    <col min="1" max="1" width="16.25" customWidth="1"/>
    <col min="2" max="2" width="20.75" style="388" customWidth="1"/>
    <col min="3" max="3" width="11.125" customWidth="1"/>
    <col min="4" max="4" width="21.125" customWidth="1"/>
    <col min="5" max="15" width="10" customWidth="1"/>
    <col min="16" max="16" width="10" style="3" customWidth="1"/>
    <col min="17" max="19" width="10" customWidth="1"/>
    <col min="33" max="33" width="3.375" customWidth="1"/>
    <col min="38" max="38" width="12.5" customWidth="1"/>
    <col min="43" max="43" width="3.375" customWidth="1"/>
    <col min="44" max="44" width="10.5" customWidth="1"/>
    <col min="45" max="47" width="10.625" customWidth="1"/>
    <col min="48" max="48" width="13.5" customWidth="1"/>
    <col min="49" max="52" width="10.625" customWidth="1"/>
    <col min="53" max="107" width="11" hidden="1" customWidth="1"/>
  </cols>
  <sheetData>
    <row r="1" spans="1:107" s="8" customFormat="1" ht="18" x14ac:dyDescent="0.25">
      <c r="A1" s="387"/>
      <c r="B1" s="1" t="str">
        <f>IF($BE$6=1,BB1,BC1)</f>
        <v>Nährwerttabelle für Raufutter 1. Aufwüchse als Grünfutter, Silage, Dürfutter,  Raufutter künstlich getrocknet  (Gehaltsangaben pro kg TS)</v>
      </c>
      <c r="C1" s="9"/>
      <c r="D1" s="9"/>
      <c r="E1" s="7"/>
      <c r="F1" s="7"/>
      <c r="G1" s="7"/>
      <c r="BB1" s="1" t="s">
        <v>923</v>
      </c>
      <c r="BC1" s="6" t="s">
        <v>1046</v>
      </c>
      <c r="BD1" s="9"/>
      <c r="BE1" s="9"/>
      <c r="BF1" s="9"/>
    </row>
    <row r="2" spans="1:107" s="8" customFormat="1" ht="12.75" x14ac:dyDescent="0.2">
      <c r="A2" s="378"/>
      <c r="B2" s="4" t="str">
        <f>IF($BE$6=1,BB2,BC2)</f>
        <v>Die Abkürzungen sind auf dem Blatt Erklärungen erläutert</v>
      </c>
      <c r="C2" s="9"/>
      <c r="D2" s="9"/>
      <c r="E2" s="7"/>
      <c r="F2" s="7"/>
      <c r="G2" s="7"/>
      <c r="BB2" s="4" t="s">
        <v>0</v>
      </c>
      <c r="BC2" s="9" t="s">
        <v>1039</v>
      </c>
      <c r="BD2" s="9"/>
      <c r="BE2" s="9"/>
      <c r="BF2" s="9"/>
    </row>
    <row r="3" spans="1:107" s="8" customFormat="1" ht="12.75" x14ac:dyDescent="0.2">
      <c r="A3" s="379"/>
      <c r="B3" s="4" t="str">
        <f>IF($BE$6=1,BB3,BC3)</f>
        <v>Die Nutzung der Wiesen im Stadium 1 ist aus Gründen der Erhaltung der Wiesenbestände sowie aus der Sicht der Fütterung nicht angepass.</v>
      </c>
      <c r="C3" s="9"/>
      <c r="D3" s="9"/>
      <c r="E3" s="7"/>
      <c r="F3" s="7"/>
      <c r="G3" s="7"/>
      <c r="AW3" s="389"/>
      <c r="BB3" s="5" t="s">
        <v>925</v>
      </c>
      <c r="BC3" s="8" t="s">
        <v>1047</v>
      </c>
      <c r="BD3" s="9"/>
      <c r="BE3" s="9"/>
      <c r="BF3" s="9"/>
    </row>
    <row r="4" spans="1:107" s="8" customFormat="1" ht="12.75" x14ac:dyDescent="0.2">
      <c r="A4" s="379"/>
      <c r="B4" s="4" t="str">
        <f>IF($BE$6=1,BB4,BC4)</f>
        <v>Die botanische Zusammensetzung für die Bearbeitung von Tabellen sind im Blatt Erklärungen zu finden</v>
      </c>
      <c r="C4" s="9"/>
      <c r="D4" s="9"/>
      <c r="E4" s="7"/>
      <c r="F4" s="7"/>
      <c r="G4" s="7"/>
      <c r="BB4" s="5" t="s">
        <v>1</v>
      </c>
      <c r="BC4" s="8" t="s">
        <v>1043</v>
      </c>
      <c r="BD4" s="9"/>
      <c r="BE4" s="9"/>
      <c r="BF4" s="9"/>
    </row>
    <row r="5" spans="1:107" s="8" customFormat="1" ht="13.5" thickBot="1" x14ac:dyDescent="0.25">
      <c r="A5" s="379"/>
      <c r="B5" s="4" t="str">
        <f>IF($BE$6=1,BB5,BC5)</f>
        <v>Quelle der Werte sind im Blatt Erklärungen aufgeführt</v>
      </c>
      <c r="C5" s="9"/>
      <c r="D5" s="9"/>
      <c r="E5" s="7"/>
      <c r="F5" s="7"/>
      <c r="G5" s="7"/>
      <c r="BB5" s="5" t="s">
        <v>2</v>
      </c>
      <c r="BC5" s="8" t="s">
        <v>1040</v>
      </c>
      <c r="BD5" s="9"/>
      <c r="BE5" s="9"/>
      <c r="BF5" s="9"/>
    </row>
    <row r="6" spans="1:107" ht="50.25" customHeight="1" thickBot="1" x14ac:dyDescent="0.25">
      <c r="A6" s="547" t="str">
        <f>IF($BE$6=1,BB6,BB7)</f>
        <v>1. Aufwuchs</v>
      </c>
      <c r="B6" s="548">
        <f>IF($BE$6=1,BE6,BE7)</f>
        <v>0</v>
      </c>
      <c r="C6" s="10"/>
      <c r="D6" s="11" t="str">
        <f>IF($BE$6=1,BG6,BG7)</f>
        <v>Entwicklung-
stadium</v>
      </c>
      <c r="E6" s="12" t="str">
        <f>IF($BE$6=1,BH6,BH7)</f>
        <v>TS</v>
      </c>
      <c r="F6" s="13" t="str">
        <f t="shared" ref="F6:AP6" si="0">IF($BE$6=1,BI6,BI7)</f>
        <v xml:space="preserve">NEL   </v>
      </c>
      <c r="G6" s="13" t="str">
        <f t="shared" si="0"/>
        <v xml:space="preserve">NEV  </v>
      </c>
      <c r="H6" s="13" t="str">
        <f t="shared" si="0"/>
        <v>UE</v>
      </c>
      <c r="I6" s="13" t="str">
        <f t="shared" si="0"/>
        <v>APDE</v>
      </c>
      <c r="J6" s="13" t="str">
        <f t="shared" si="0"/>
        <v>APDN</v>
      </c>
      <c r="K6" s="14" t="str">
        <f t="shared" si="0"/>
        <v>OS</v>
      </c>
      <c r="L6" s="14" t="str">
        <f t="shared" si="0"/>
        <v>RP</v>
      </c>
      <c r="M6" s="14" t="str">
        <f t="shared" si="0"/>
        <v>RF</v>
      </c>
      <c r="N6" s="14" t="str">
        <f t="shared" si="0"/>
        <v>NDF</v>
      </c>
      <c r="O6" s="14" t="str">
        <f t="shared" si="0"/>
        <v xml:space="preserve">ADF  </v>
      </c>
      <c r="P6" s="14" t="str">
        <f t="shared" si="0"/>
        <v>Zucker</v>
      </c>
      <c r="Q6" s="13" t="str">
        <f t="shared" si="0"/>
        <v>vOS</v>
      </c>
      <c r="R6" s="13" t="str">
        <f t="shared" si="0"/>
        <v>aRP</v>
      </c>
      <c r="S6" s="14" t="str">
        <f t="shared" si="0"/>
        <v>RA</v>
      </c>
      <c r="T6" s="15" t="str">
        <f t="shared" si="0"/>
        <v>Ca</v>
      </c>
      <c r="U6" s="15" t="str">
        <f t="shared" si="0"/>
        <v>P</v>
      </c>
      <c r="V6" s="15" t="str">
        <f t="shared" si="0"/>
        <v>Mg</v>
      </c>
      <c r="W6" s="15" t="str">
        <f t="shared" si="0"/>
        <v>K</v>
      </c>
      <c r="X6" s="15" t="str">
        <f t="shared" si="0"/>
        <v>Na</v>
      </c>
      <c r="Y6" s="15" t="str">
        <f t="shared" si="0"/>
        <v xml:space="preserve">Cl </v>
      </c>
      <c r="Z6" s="15" t="str">
        <f t="shared" si="0"/>
        <v xml:space="preserve">S </v>
      </c>
      <c r="AA6" s="15" t="str">
        <f t="shared" si="0"/>
        <v xml:space="preserve">Cu </v>
      </c>
      <c r="AB6" s="15" t="str">
        <f t="shared" si="0"/>
        <v xml:space="preserve">Fe </v>
      </c>
      <c r="AC6" s="15" t="str">
        <f t="shared" si="0"/>
        <v xml:space="preserve">Mn </v>
      </c>
      <c r="AD6" s="15" t="str">
        <f t="shared" si="0"/>
        <v xml:space="preserve">Zn </v>
      </c>
      <c r="AE6" s="15" t="str">
        <f t="shared" si="0"/>
        <v xml:space="preserve">Co </v>
      </c>
      <c r="AF6" s="15" t="str">
        <f t="shared" si="0"/>
        <v xml:space="preserve">Se </v>
      </c>
      <c r="AG6" s="16"/>
      <c r="AH6" s="17" t="str">
        <f t="shared" si="0"/>
        <v>Lysin</v>
      </c>
      <c r="AI6" s="17" t="str">
        <f t="shared" si="0"/>
        <v>Methionin</v>
      </c>
      <c r="AJ6" s="17" t="str">
        <f t="shared" si="0"/>
        <v>Leucin</v>
      </c>
      <c r="AK6" s="17" t="str">
        <f t="shared" si="0"/>
        <v>Histidin</v>
      </c>
      <c r="AL6" s="17" t="str">
        <f t="shared" si="0"/>
        <v>Phenylalanin</v>
      </c>
      <c r="AM6" s="17" t="str">
        <f t="shared" si="0"/>
        <v>Threonin</v>
      </c>
      <c r="AN6" s="17" t="str">
        <f t="shared" si="0"/>
        <v>Isoleucin</v>
      </c>
      <c r="AO6" s="17" t="str">
        <f t="shared" si="0"/>
        <v>Valin</v>
      </c>
      <c r="AP6" s="17" t="str">
        <f t="shared" si="0"/>
        <v>Arginin</v>
      </c>
      <c r="AQ6" s="16"/>
      <c r="AR6" s="17" t="str">
        <f t="shared" ref="AR6:AZ6" si="1">IF($BE$6=1,CU6,CU7)</f>
        <v>Lysin</v>
      </c>
      <c r="AS6" s="17" t="str">
        <f t="shared" si="1"/>
        <v>Methionin</v>
      </c>
      <c r="AT6" s="17" t="str">
        <f t="shared" si="1"/>
        <v>Leucin</v>
      </c>
      <c r="AU6" s="17" t="str">
        <f t="shared" si="1"/>
        <v>Histidin</v>
      </c>
      <c r="AV6" s="17" t="str">
        <f t="shared" si="1"/>
        <v>Phenylalanin</v>
      </c>
      <c r="AW6" s="17" t="str">
        <f t="shared" si="1"/>
        <v>Threonin</v>
      </c>
      <c r="AX6" s="17" t="str">
        <f t="shared" si="1"/>
        <v>Isoleucin</v>
      </c>
      <c r="AY6" s="17" t="str">
        <f t="shared" si="1"/>
        <v>Valin</v>
      </c>
      <c r="AZ6" s="18" t="str">
        <f t="shared" si="1"/>
        <v>Arginin</v>
      </c>
      <c r="BB6" s="547" t="s">
        <v>984</v>
      </c>
      <c r="BC6" s="548"/>
      <c r="BD6" s="10"/>
      <c r="BE6" s="458">
        <v>2</v>
      </c>
      <c r="BF6" s="382"/>
      <c r="BG6" s="339" t="s">
        <v>934</v>
      </c>
      <c r="BH6" s="12" t="s">
        <v>746</v>
      </c>
      <c r="BI6" s="13" t="s">
        <v>931</v>
      </c>
      <c r="BJ6" s="13" t="s">
        <v>929</v>
      </c>
      <c r="BK6" s="13" t="s">
        <v>643</v>
      </c>
      <c r="BL6" s="13" t="s">
        <v>645</v>
      </c>
      <c r="BM6" s="13" t="s">
        <v>647</v>
      </c>
      <c r="BN6" s="14" t="s">
        <v>649</v>
      </c>
      <c r="BO6" s="14" t="s">
        <v>653</v>
      </c>
      <c r="BP6" s="14" t="s">
        <v>657</v>
      </c>
      <c r="BQ6" s="14" t="s">
        <v>661</v>
      </c>
      <c r="BR6" s="14" t="s">
        <v>665</v>
      </c>
      <c r="BS6" s="14" t="s">
        <v>669</v>
      </c>
      <c r="BT6" s="13" t="s">
        <v>673</v>
      </c>
      <c r="BU6" s="13" t="s">
        <v>677</v>
      </c>
      <c r="BV6" s="14" t="s">
        <v>681</v>
      </c>
      <c r="BW6" s="15" t="s">
        <v>927</v>
      </c>
      <c r="BX6" s="15" t="s">
        <v>685</v>
      </c>
      <c r="BY6" s="15" t="s">
        <v>688</v>
      </c>
      <c r="BZ6" s="15" t="s">
        <v>690</v>
      </c>
      <c r="CA6" s="15" t="s">
        <v>692</v>
      </c>
      <c r="CB6" s="15" t="s">
        <v>958</v>
      </c>
      <c r="CC6" s="15" t="s">
        <v>959</v>
      </c>
      <c r="CD6" s="15" t="s">
        <v>960</v>
      </c>
      <c r="CE6" s="15" t="s">
        <v>961</v>
      </c>
      <c r="CF6" s="15" t="s">
        <v>962</v>
      </c>
      <c r="CG6" s="15" t="s">
        <v>963</v>
      </c>
      <c r="CH6" s="15" t="s">
        <v>964</v>
      </c>
      <c r="CI6" s="15" t="s">
        <v>965</v>
      </c>
      <c r="CJ6" s="16"/>
      <c r="CK6" s="17" t="s">
        <v>940</v>
      </c>
      <c r="CL6" s="17" t="s">
        <v>942</v>
      </c>
      <c r="CM6" s="17" t="s">
        <v>944</v>
      </c>
      <c r="CN6" s="17" t="s">
        <v>946</v>
      </c>
      <c r="CO6" s="17" t="s">
        <v>947</v>
      </c>
      <c r="CP6" s="17" t="s">
        <v>948</v>
      </c>
      <c r="CQ6" s="17" t="s">
        <v>949</v>
      </c>
      <c r="CR6" s="17" t="s">
        <v>950</v>
      </c>
      <c r="CS6" s="17" t="s">
        <v>951</v>
      </c>
      <c r="CT6" s="16"/>
      <c r="CU6" s="17" t="s">
        <v>940</v>
      </c>
      <c r="CV6" s="17" t="s">
        <v>942</v>
      </c>
      <c r="CW6" s="17" t="s">
        <v>944</v>
      </c>
      <c r="CX6" s="17" t="s">
        <v>946</v>
      </c>
      <c r="CY6" s="17" t="s">
        <v>947</v>
      </c>
      <c r="CZ6" s="17" t="s">
        <v>948</v>
      </c>
      <c r="DA6" s="17" t="s">
        <v>949</v>
      </c>
      <c r="DB6" s="17" t="s">
        <v>950</v>
      </c>
      <c r="DC6" s="18" t="s">
        <v>951</v>
      </c>
    </row>
    <row r="7" spans="1:107" ht="33" customHeight="1" thickBot="1" x14ac:dyDescent="0.25">
      <c r="A7" s="19"/>
      <c r="B7" s="20" t="str">
        <f>IF($BE$6=1,"teneur par kg MS","Gehalt pro kg TS")</f>
        <v>Gehalt pro kg TS</v>
      </c>
      <c r="C7" s="21" t="s">
        <v>4</v>
      </c>
      <c r="D7" s="22"/>
      <c r="E7" s="23" t="s">
        <v>5</v>
      </c>
      <c r="F7" s="23" t="s">
        <v>6</v>
      </c>
      <c r="G7" s="23" t="s">
        <v>6</v>
      </c>
      <c r="H7" s="23" t="s">
        <v>6</v>
      </c>
      <c r="I7" s="23" t="s">
        <v>5</v>
      </c>
      <c r="J7" s="23" t="s">
        <v>5</v>
      </c>
      <c r="K7" s="23" t="s">
        <v>5</v>
      </c>
      <c r="L7" s="23" t="s">
        <v>5</v>
      </c>
      <c r="M7" s="23" t="s">
        <v>5</v>
      </c>
      <c r="N7" s="23" t="s">
        <v>5</v>
      </c>
      <c r="O7" s="23" t="s">
        <v>5</v>
      </c>
      <c r="P7" s="24" t="s">
        <v>5</v>
      </c>
      <c r="Q7" s="23" t="s">
        <v>7</v>
      </c>
      <c r="R7" s="23" t="s">
        <v>7</v>
      </c>
      <c r="S7" s="23" t="s">
        <v>5</v>
      </c>
      <c r="T7" s="23" t="s">
        <v>5</v>
      </c>
      <c r="U7" s="23" t="s">
        <v>5</v>
      </c>
      <c r="V7" s="23" t="s">
        <v>5</v>
      </c>
      <c r="W7" s="23" t="s">
        <v>5</v>
      </c>
      <c r="X7" s="23" t="s">
        <v>5</v>
      </c>
      <c r="Y7" s="23" t="s">
        <v>5</v>
      </c>
      <c r="Z7" s="23" t="s">
        <v>5</v>
      </c>
      <c r="AA7" s="23" t="s">
        <v>8</v>
      </c>
      <c r="AB7" s="23" t="s">
        <v>8</v>
      </c>
      <c r="AC7" s="23" t="s">
        <v>8</v>
      </c>
      <c r="AD7" s="23" t="s">
        <v>8</v>
      </c>
      <c r="AE7" s="23" t="s">
        <v>8</v>
      </c>
      <c r="AF7" s="23" t="s">
        <v>8</v>
      </c>
      <c r="AG7" s="25"/>
      <c r="AH7" s="26" t="str">
        <f>IF(BE6=1,CK8,CK9)</f>
        <v>g/kg TS</v>
      </c>
      <c r="AI7" s="26" t="str">
        <f t="shared" ref="AI7:AP7" si="2">IF(BF6=1,CL8,CL9)</f>
        <v>g/kg TS</v>
      </c>
      <c r="AJ7" s="26" t="str">
        <f t="shared" si="2"/>
        <v>g/kg TS</v>
      </c>
      <c r="AK7" s="26" t="str">
        <f t="shared" si="2"/>
        <v>g/kg TS</v>
      </c>
      <c r="AL7" s="26" t="str">
        <f t="shared" si="2"/>
        <v>g/kg TS</v>
      </c>
      <c r="AM7" s="26" t="str">
        <f t="shared" si="2"/>
        <v>g/kg TS</v>
      </c>
      <c r="AN7" s="26" t="str">
        <f t="shared" si="2"/>
        <v>g/kg TS</v>
      </c>
      <c r="AO7" s="26" t="str">
        <f t="shared" si="2"/>
        <v>g/kg TS</v>
      </c>
      <c r="AP7" s="26" t="str">
        <f t="shared" si="2"/>
        <v>g/kg TS</v>
      </c>
      <c r="AQ7" s="27"/>
      <c r="AR7" s="26" t="str">
        <f t="shared" ref="AR7:AZ7" si="3">IF(BO6=1,CU8,CU9)</f>
        <v>g/100g APDE</v>
      </c>
      <c r="AS7" s="26" t="str">
        <f t="shared" si="3"/>
        <v>g/100g APDE</v>
      </c>
      <c r="AT7" s="26" t="str">
        <f t="shared" si="3"/>
        <v>g/100g APDE</v>
      </c>
      <c r="AU7" s="26" t="str">
        <f t="shared" si="3"/>
        <v>g/100g APDE</v>
      </c>
      <c r="AV7" s="26" t="str">
        <f t="shared" si="3"/>
        <v>g/100g APDE</v>
      </c>
      <c r="AW7" s="26" t="str">
        <f t="shared" si="3"/>
        <v>g/100g APDE</v>
      </c>
      <c r="AX7" s="26" t="str">
        <f t="shared" si="3"/>
        <v>g/100g APDE</v>
      </c>
      <c r="AY7" s="26" t="str">
        <f t="shared" si="3"/>
        <v>g/100g APDE</v>
      </c>
      <c r="AZ7" s="28" t="str">
        <f t="shared" si="3"/>
        <v>g/100g APDE</v>
      </c>
      <c r="BB7" s="549" t="s">
        <v>1041</v>
      </c>
      <c r="BC7" s="550"/>
      <c r="BD7" s="285"/>
      <c r="BE7" s="285"/>
      <c r="BF7" s="383"/>
      <c r="BG7" s="250" t="s">
        <v>979</v>
      </c>
      <c r="BH7" s="358" t="s">
        <v>765</v>
      </c>
      <c r="BI7" s="13" t="s">
        <v>930</v>
      </c>
      <c r="BJ7" s="13" t="s">
        <v>929</v>
      </c>
      <c r="BK7" s="13" t="s">
        <v>771</v>
      </c>
      <c r="BL7" s="13" t="s">
        <v>773</v>
      </c>
      <c r="BM7" s="13" t="s">
        <v>774</v>
      </c>
      <c r="BN7" s="14" t="s">
        <v>775</v>
      </c>
      <c r="BO7" s="14" t="s">
        <v>779</v>
      </c>
      <c r="BP7" s="14" t="s">
        <v>783</v>
      </c>
      <c r="BQ7" s="14" t="s">
        <v>661</v>
      </c>
      <c r="BR7" s="14" t="s">
        <v>928</v>
      </c>
      <c r="BS7" s="14" t="s">
        <v>886</v>
      </c>
      <c r="BT7" s="13" t="s">
        <v>797</v>
      </c>
      <c r="BU7" s="13" t="s">
        <v>801</v>
      </c>
      <c r="BV7" s="14" t="s">
        <v>805</v>
      </c>
      <c r="BW7" s="15" t="s">
        <v>683</v>
      </c>
      <c r="BX7" s="15" t="s">
        <v>685</v>
      </c>
      <c r="BY7" s="15" t="s">
        <v>688</v>
      </c>
      <c r="BZ7" s="15" t="s">
        <v>690</v>
      </c>
      <c r="CA7" s="15" t="s">
        <v>692</v>
      </c>
      <c r="CB7" s="15" t="s">
        <v>958</v>
      </c>
      <c r="CC7" s="15" t="s">
        <v>959</v>
      </c>
      <c r="CD7" s="15" t="s">
        <v>960</v>
      </c>
      <c r="CE7" s="15" t="s">
        <v>961</v>
      </c>
      <c r="CF7" s="15" t="s">
        <v>962</v>
      </c>
      <c r="CG7" s="15" t="s">
        <v>963</v>
      </c>
      <c r="CH7" s="15" t="s">
        <v>964</v>
      </c>
      <c r="CI7" s="15" t="s">
        <v>965</v>
      </c>
      <c r="CJ7" s="16"/>
      <c r="CK7" s="17" t="s">
        <v>941</v>
      </c>
      <c r="CL7" s="17" t="s">
        <v>943</v>
      </c>
      <c r="CM7" s="17" t="s">
        <v>945</v>
      </c>
      <c r="CN7" s="17" t="s">
        <v>952</v>
      </c>
      <c r="CO7" s="17" t="s">
        <v>953</v>
      </c>
      <c r="CP7" s="17" t="s">
        <v>954</v>
      </c>
      <c r="CQ7" s="17" t="s">
        <v>955</v>
      </c>
      <c r="CR7" s="17" t="s">
        <v>956</v>
      </c>
      <c r="CS7" s="17" t="s">
        <v>957</v>
      </c>
      <c r="CT7" s="16"/>
      <c r="CU7" s="17" t="s">
        <v>941</v>
      </c>
      <c r="CV7" s="17" t="s">
        <v>943</v>
      </c>
      <c r="CW7" s="17" t="s">
        <v>945</v>
      </c>
      <c r="CX7" s="17" t="s">
        <v>952</v>
      </c>
      <c r="CY7" s="17" t="s">
        <v>953</v>
      </c>
      <c r="CZ7" s="17" t="s">
        <v>954</v>
      </c>
      <c r="DA7" s="17" t="s">
        <v>955</v>
      </c>
      <c r="DB7" s="17" t="s">
        <v>956</v>
      </c>
      <c r="DC7" s="18" t="s">
        <v>957</v>
      </c>
    </row>
    <row r="8" spans="1:107" ht="15" customHeight="1" thickBot="1" x14ac:dyDescent="0.3">
      <c r="A8" s="551" t="str">
        <f>IF($BE$6=1,BB10,BC10)</f>
        <v>Grünfutter Mischbestände</v>
      </c>
      <c r="B8" s="29" t="str">
        <f>IF($BE$6=1,BD10,BD11)</f>
        <v>G (1. Aufw.)</v>
      </c>
      <c r="C8" s="30" t="s">
        <v>10</v>
      </c>
      <c r="D8" s="31">
        <v>1</v>
      </c>
      <c r="E8" s="32">
        <v>150</v>
      </c>
      <c r="F8" s="33">
        <v>7.1009073108616638</v>
      </c>
      <c r="G8" s="34">
        <v>7.5179420947542006</v>
      </c>
      <c r="H8" s="34">
        <v>11.852364403976004</v>
      </c>
      <c r="I8" s="32">
        <v>121.00333643971726</v>
      </c>
      <c r="J8" s="32">
        <v>153.80557990587462</v>
      </c>
      <c r="K8" s="32">
        <v>903.68429479187375</v>
      </c>
      <c r="L8" s="32">
        <v>230.50359395021599</v>
      </c>
      <c r="M8" s="32">
        <v>172.44297992251674</v>
      </c>
      <c r="N8" s="32">
        <v>386.69271433518315</v>
      </c>
      <c r="O8" s="32">
        <v>202.47829888546613</v>
      </c>
      <c r="P8" s="32">
        <v>209.05712589155732</v>
      </c>
      <c r="Q8" s="32">
        <v>84.114195593010024</v>
      </c>
      <c r="R8" s="32">
        <v>74.224175759165476</v>
      </c>
      <c r="S8" s="35">
        <v>95.913429914717867</v>
      </c>
      <c r="T8" s="34">
        <v>5.1025780000000003</v>
      </c>
      <c r="U8" s="34">
        <v>3.8092792499999999</v>
      </c>
      <c r="V8" s="34">
        <v>1.7854000000000001</v>
      </c>
      <c r="W8" s="32">
        <v>28.5470595</v>
      </c>
      <c r="X8" s="34">
        <v>0.22575500000000001</v>
      </c>
      <c r="Y8" s="34">
        <v>3.0521173333333325</v>
      </c>
      <c r="Z8" s="34">
        <v>2.1316100000000002</v>
      </c>
      <c r="AA8" s="34">
        <v>8.8615099999999991</v>
      </c>
      <c r="AB8" s="32">
        <v>200</v>
      </c>
      <c r="AC8" s="32">
        <v>76.706524999999999</v>
      </c>
      <c r="AD8" s="32">
        <v>28.897205</v>
      </c>
      <c r="AE8" s="36">
        <v>0.15</v>
      </c>
      <c r="AF8" s="36">
        <v>0.02</v>
      </c>
      <c r="AG8" s="16"/>
      <c r="AH8" s="34">
        <v>9.6486794999239276</v>
      </c>
      <c r="AI8" s="34">
        <v>3.0331846386505825</v>
      </c>
      <c r="AJ8" s="34">
        <v>13.963474609764802</v>
      </c>
      <c r="AK8" s="34">
        <v>3.3244351384285284</v>
      </c>
      <c r="AL8" s="37">
        <v>8.7743993243691794</v>
      </c>
      <c r="AM8" s="34">
        <v>7.9356567923063794</v>
      </c>
      <c r="AN8" s="34">
        <v>6.7833250608118094</v>
      </c>
      <c r="AO8" s="34">
        <v>9.2703437630617209</v>
      </c>
      <c r="AP8" s="34">
        <v>9.4649951425852272</v>
      </c>
      <c r="AQ8" s="16"/>
      <c r="AR8" s="34">
        <v>7.9761697076259104</v>
      </c>
      <c r="AS8" s="34">
        <v>2.5074099966354737</v>
      </c>
      <c r="AT8" s="34">
        <v>11.543034795226399</v>
      </c>
      <c r="AU8" s="34">
        <v>2.7481749027221638</v>
      </c>
      <c r="AV8" s="37">
        <v>7.2534379543022949</v>
      </c>
      <c r="AW8" s="34">
        <v>6.5600837210323943</v>
      </c>
      <c r="AX8" s="34">
        <v>5.6074980900187859</v>
      </c>
      <c r="AY8" s="34">
        <v>7.6634149888380749</v>
      </c>
      <c r="AZ8" s="38">
        <v>7.8243253431425392</v>
      </c>
      <c r="BB8" s="283"/>
      <c r="BC8" s="351" t="s">
        <v>842</v>
      </c>
      <c r="BD8" s="164" t="s">
        <v>4</v>
      </c>
      <c r="BE8" s="164"/>
      <c r="BF8" s="384"/>
      <c r="BG8" s="165"/>
      <c r="BH8" s="23" t="s">
        <v>5</v>
      </c>
      <c r="BI8" s="23" t="s">
        <v>6</v>
      </c>
      <c r="BJ8" s="23" t="s">
        <v>6</v>
      </c>
      <c r="BK8" s="23" t="s">
        <v>6</v>
      </c>
      <c r="BL8" s="23" t="s">
        <v>5</v>
      </c>
      <c r="BM8" s="23" t="s">
        <v>5</v>
      </c>
      <c r="BN8" s="23" t="s">
        <v>5</v>
      </c>
      <c r="BO8" s="23" t="s">
        <v>5</v>
      </c>
      <c r="BP8" s="23" t="s">
        <v>5</v>
      </c>
      <c r="BQ8" s="23" t="s">
        <v>5</v>
      </c>
      <c r="BR8" s="23" t="s">
        <v>5</v>
      </c>
      <c r="BS8" s="24" t="s">
        <v>5</v>
      </c>
      <c r="BT8" s="23" t="s">
        <v>7</v>
      </c>
      <c r="BU8" s="23" t="s">
        <v>7</v>
      </c>
      <c r="BV8" s="23" t="s">
        <v>5</v>
      </c>
      <c r="BW8" s="23" t="s">
        <v>5</v>
      </c>
      <c r="BX8" s="23" t="s">
        <v>5</v>
      </c>
      <c r="BY8" s="23" t="s">
        <v>5</v>
      </c>
      <c r="BZ8" s="23" t="s">
        <v>5</v>
      </c>
      <c r="CA8" s="23" t="s">
        <v>5</v>
      </c>
      <c r="CB8" s="23" t="s">
        <v>5</v>
      </c>
      <c r="CC8" s="23" t="s">
        <v>5</v>
      </c>
      <c r="CD8" s="23" t="s">
        <v>8</v>
      </c>
      <c r="CE8" s="23" t="s">
        <v>8</v>
      </c>
      <c r="CF8" s="23" t="s">
        <v>8</v>
      </c>
      <c r="CG8" s="23" t="s">
        <v>8</v>
      </c>
      <c r="CH8" s="23" t="s">
        <v>8</v>
      </c>
      <c r="CI8" s="23" t="s">
        <v>8</v>
      </c>
      <c r="CJ8" s="25"/>
      <c r="CK8" s="26" t="s">
        <v>939</v>
      </c>
      <c r="CL8" s="26" t="s">
        <v>939</v>
      </c>
      <c r="CM8" s="26" t="s">
        <v>939</v>
      </c>
      <c r="CN8" s="26" t="s">
        <v>939</v>
      </c>
      <c r="CO8" s="26" t="s">
        <v>939</v>
      </c>
      <c r="CP8" s="26" t="s">
        <v>939</v>
      </c>
      <c r="CQ8" s="26" t="s">
        <v>939</v>
      </c>
      <c r="CR8" s="26" t="s">
        <v>939</v>
      </c>
      <c r="CS8" s="26" t="s">
        <v>939</v>
      </c>
      <c r="CT8" s="27"/>
      <c r="CU8" s="26" t="s">
        <v>936</v>
      </c>
      <c r="CV8" s="26" t="s">
        <v>936</v>
      </c>
      <c r="CW8" s="26" t="s">
        <v>936</v>
      </c>
      <c r="CX8" s="26" t="s">
        <v>936</v>
      </c>
      <c r="CY8" s="26" t="s">
        <v>936</v>
      </c>
      <c r="CZ8" s="26" t="s">
        <v>936</v>
      </c>
      <c r="DA8" s="26" t="s">
        <v>936</v>
      </c>
      <c r="DB8" s="26" t="s">
        <v>936</v>
      </c>
      <c r="DC8" s="28" t="s">
        <v>936</v>
      </c>
    </row>
    <row r="9" spans="1:107" ht="15.75" thickBot="1" x14ac:dyDescent="0.3">
      <c r="A9" s="552">
        <f t="shared" ref="A9:A42" si="4">IF($BE$6=1,BB10,BB11)</f>
        <v>0</v>
      </c>
      <c r="B9" s="51"/>
      <c r="C9" s="41" t="s">
        <v>12</v>
      </c>
      <c r="D9" s="42">
        <v>2</v>
      </c>
      <c r="E9" s="43">
        <v>150</v>
      </c>
      <c r="F9" s="44">
        <v>6.8984325408392078</v>
      </c>
      <c r="G9" s="45">
        <v>7.2741423038266646</v>
      </c>
      <c r="H9" s="45">
        <v>11.550516894808666</v>
      </c>
      <c r="I9" s="43">
        <v>114.87543205998116</v>
      </c>
      <c r="J9" s="43">
        <v>131.77625521481303</v>
      </c>
      <c r="K9" s="43">
        <v>904.32773005150773</v>
      </c>
      <c r="L9" s="43">
        <v>197.40857692984741</v>
      </c>
      <c r="M9" s="43">
        <v>200.38246532649583</v>
      </c>
      <c r="N9" s="43">
        <v>415.99117453358622</v>
      </c>
      <c r="O9" s="43">
        <v>224.15489528872354</v>
      </c>
      <c r="P9" s="43">
        <v>164.35139763311656</v>
      </c>
      <c r="Q9" s="43">
        <v>83.006888670445079</v>
      </c>
      <c r="R9" s="43">
        <v>72.025033543433395</v>
      </c>
      <c r="S9" s="46">
        <v>95.120426478263354</v>
      </c>
      <c r="T9" s="45">
        <v>5.1025780000000003</v>
      </c>
      <c r="U9" s="45">
        <v>3.5952952499999991</v>
      </c>
      <c r="V9" s="45">
        <v>1.5798300000000001</v>
      </c>
      <c r="W9" s="46">
        <v>27.917059500000001</v>
      </c>
      <c r="X9" s="45">
        <v>0.24391500000000002</v>
      </c>
      <c r="Y9" s="45">
        <v>3.3575733333333333</v>
      </c>
      <c r="Z9" s="45">
        <v>1.8679100000000002</v>
      </c>
      <c r="AA9" s="45">
        <v>7.6094399999999993</v>
      </c>
      <c r="AB9" s="43">
        <v>125</v>
      </c>
      <c r="AC9" s="43">
        <v>67.384415000000004</v>
      </c>
      <c r="AD9" s="43">
        <v>26.047205000000005</v>
      </c>
      <c r="AE9" s="47">
        <v>0.05</v>
      </c>
      <c r="AF9" s="47">
        <v>0.02</v>
      </c>
      <c r="AG9" s="48"/>
      <c r="AH9" s="45">
        <v>8.6614155940846054</v>
      </c>
      <c r="AI9" s="45">
        <v>2.6924626494951376</v>
      </c>
      <c r="AJ9" s="45">
        <v>12.379753065162237</v>
      </c>
      <c r="AK9" s="45">
        <v>2.9684393166534915</v>
      </c>
      <c r="AL9" s="49">
        <v>7.7758618835770745</v>
      </c>
      <c r="AM9" s="45">
        <v>7.1405434131709944</v>
      </c>
      <c r="AN9" s="45">
        <v>6.1663586040447198</v>
      </c>
      <c r="AO9" s="45">
        <v>8.2048877632465604</v>
      </c>
      <c r="AP9" s="45">
        <v>8.739869362383061</v>
      </c>
      <c r="AQ9" s="48"/>
      <c r="AR9" s="45">
        <v>7.5428052424571685</v>
      </c>
      <c r="AS9" s="45">
        <v>2.3447346645740073</v>
      </c>
      <c r="AT9" s="45">
        <v>10.780924354213456</v>
      </c>
      <c r="AU9" s="45">
        <v>2.5850693107096299</v>
      </c>
      <c r="AV9" s="49">
        <v>6.7716196207147519</v>
      </c>
      <c r="AW9" s="45">
        <v>6.2183516892600306</v>
      </c>
      <c r="AX9" s="45">
        <v>5.3699815578904841</v>
      </c>
      <c r="AY9" s="45">
        <v>7.145237376284741</v>
      </c>
      <c r="AZ9" s="50">
        <v>7.6111268104946452</v>
      </c>
      <c r="BB9" s="19"/>
      <c r="BC9" s="20" t="s">
        <v>985</v>
      </c>
      <c r="BD9" s="21" t="s">
        <v>4</v>
      </c>
      <c r="BE9" s="21"/>
      <c r="BF9" s="386"/>
      <c r="BG9" s="22"/>
      <c r="BH9" s="23" t="s">
        <v>5</v>
      </c>
      <c r="BI9" s="23" t="s">
        <v>6</v>
      </c>
      <c r="BJ9" s="23" t="s">
        <v>6</v>
      </c>
      <c r="BK9" s="23" t="s">
        <v>6</v>
      </c>
      <c r="BL9" s="23" t="s">
        <v>5</v>
      </c>
      <c r="BM9" s="23" t="s">
        <v>5</v>
      </c>
      <c r="BN9" s="23" t="s">
        <v>5</v>
      </c>
      <c r="BO9" s="23" t="s">
        <v>5</v>
      </c>
      <c r="BP9" s="23" t="s">
        <v>5</v>
      </c>
      <c r="BQ9" s="23" t="s">
        <v>5</v>
      </c>
      <c r="BR9" s="23" t="s">
        <v>5</v>
      </c>
      <c r="BS9" s="24" t="s">
        <v>5</v>
      </c>
      <c r="BT9" s="23" t="s">
        <v>7</v>
      </c>
      <c r="BU9" s="23" t="s">
        <v>7</v>
      </c>
      <c r="BV9" s="23" t="s">
        <v>5</v>
      </c>
      <c r="BW9" s="23" t="s">
        <v>5</v>
      </c>
      <c r="BX9" s="23" t="s">
        <v>5</v>
      </c>
      <c r="BY9" s="23" t="s">
        <v>5</v>
      </c>
      <c r="BZ9" s="23" t="s">
        <v>5</v>
      </c>
      <c r="CA9" s="23" t="s">
        <v>5</v>
      </c>
      <c r="CB9" s="23" t="s">
        <v>5</v>
      </c>
      <c r="CC9" s="23" t="s">
        <v>5</v>
      </c>
      <c r="CD9" s="23" t="s">
        <v>8</v>
      </c>
      <c r="CE9" s="23" t="s">
        <v>8</v>
      </c>
      <c r="CF9" s="23" t="s">
        <v>8</v>
      </c>
      <c r="CG9" s="23" t="s">
        <v>8</v>
      </c>
      <c r="CH9" s="23" t="s">
        <v>8</v>
      </c>
      <c r="CI9" s="23" t="s">
        <v>8</v>
      </c>
      <c r="CJ9" s="25"/>
      <c r="CK9" s="357" t="s">
        <v>938</v>
      </c>
      <c r="CL9" s="357" t="s">
        <v>938</v>
      </c>
      <c r="CM9" s="357" t="s">
        <v>938</v>
      </c>
      <c r="CN9" s="357" t="s">
        <v>938</v>
      </c>
      <c r="CO9" s="357" t="s">
        <v>938</v>
      </c>
      <c r="CP9" s="357" t="s">
        <v>938</v>
      </c>
      <c r="CQ9" s="357" t="s">
        <v>938</v>
      </c>
      <c r="CR9" s="357" t="s">
        <v>938</v>
      </c>
      <c r="CS9" s="357" t="s">
        <v>938</v>
      </c>
      <c r="CT9" s="27"/>
      <c r="CU9" s="26" t="s">
        <v>937</v>
      </c>
      <c r="CV9" s="26" t="s">
        <v>937</v>
      </c>
      <c r="CW9" s="26" t="s">
        <v>937</v>
      </c>
      <c r="CX9" s="26" t="s">
        <v>937</v>
      </c>
      <c r="CY9" s="26" t="s">
        <v>937</v>
      </c>
      <c r="CZ9" s="26" t="s">
        <v>937</v>
      </c>
      <c r="DA9" s="26" t="s">
        <v>937</v>
      </c>
      <c r="DB9" s="26" t="s">
        <v>937</v>
      </c>
      <c r="DC9" s="28" t="s">
        <v>937</v>
      </c>
    </row>
    <row r="10" spans="1:107" ht="15" customHeight="1" x14ac:dyDescent="0.25">
      <c r="A10" s="552">
        <f t="shared" si="4"/>
        <v>0</v>
      </c>
      <c r="B10" s="51"/>
      <c r="C10" s="41" t="s">
        <v>13</v>
      </c>
      <c r="D10" s="42">
        <v>3</v>
      </c>
      <c r="E10" s="43">
        <v>160</v>
      </c>
      <c r="F10" s="44">
        <v>6.2971945033504273</v>
      </c>
      <c r="G10" s="45">
        <v>6.5085190273324072</v>
      </c>
      <c r="H10" s="45">
        <v>10.700279002895469</v>
      </c>
      <c r="I10" s="43">
        <v>102.12451287244842</v>
      </c>
      <c r="J10" s="43">
        <v>99.289848870275875</v>
      </c>
      <c r="K10" s="43">
        <v>909.9390834229489</v>
      </c>
      <c r="L10" s="43">
        <v>149.23727242200022</v>
      </c>
      <c r="M10" s="43">
        <v>236.87228798374497</v>
      </c>
      <c r="N10" s="43">
        <v>468.71477384066793</v>
      </c>
      <c r="O10" s="43">
        <v>260.32726746343781</v>
      </c>
      <c r="P10" s="43">
        <v>160.88659169282698</v>
      </c>
      <c r="Q10" s="43">
        <v>77.946136453053342</v>
      </c>
      <c r="R10" s="43">
        <v>68.091080570780392</v>
      </c>
      <c r="S10" s="46">
        <v>89.498177289756015</v>
      </c>
      <c r="T10" s="45">
        <v>5.1025780000000003</v>
      </c>
      <c r="U10" s="45">
        <v>3.3578032499999995</v>
      </c>
      <c r="V10" s="45">
        <v>1.4142599999999999</v>
      </c>
      <c r="W10" s="46">
        <v>26.387059499999999</v>
      </c>
      <c r="X10" s="45">
        <v>0.25167500000000004</v>
      </c>
      <c r="Y10" s="45">
        <v>3.4327893333333339</v>
      </c>
      <c r="Z10" s="45">
        <v>1.6327099999999999</v>
      </c>
      <c r="AA10" s="45">
        <v>6.5845900000000004</v>
      </c>
      <c r="AB10" s="43">
        <v>125</v>
      </c>
      <c r="AC10" s="43">
        <v>59.125184999999995</v>
      </c>
      <c r="AD10" s="43">
        <v>23.697205000000004</v>
      </c>
      <c r="AE10" s="47">
        <v>0.05</v>
      </c>
      <c r="AF10" s="47">
        <v>0.02</v>
      </c>
      <c r="AG10" s="48"/>
      <c r="AH10" s="45">
        <v>7.3385151793880059</v>
      </c>
      <c r="AI10" s="45">
        <v>2.3484573663659081</v>
      </c>
      <c r="AJ10" s="45">
        <v>10.393800279077396</v>
      </c>
      <c r="AK10" s="45">
        <v>2.5641219977450898</v>
      </c>
      <c r="AL10" s="49">
        <v>6.5181631384831249</v>
      </c>
      <c r="AM10" s="45">
        <v>5.9051865805718009</v>
      </c>
      <c r="AN10" s="45">
        <v>5.1769507144981564</v>
      </c>
      <c r="AO10" s="45">
        <v>7.0413807101732564</v>
      </c>
      <c r="AP10" s="45">
        <v>7.2582055057357309</v>
      </c>
      <c r="AQ10" s="52"/>
      <c r="AR10" s="45">
        <v>7.1888614269261444</v>
      </c>
      <c r="AS10" s="45">
        <v>2.3005654633334656</v>
      </c>
      <c r="AT10" s="45">
        <v>10.181840342212785</v>
      </c>
      <c r="AU10" s="45">
        <v>2.5118320631530953</v>
      </c>
      <c r="AV10" s="49">
        <v>6.3852387595062412</v>
      </c>
      <c r="AW10" s="45">
        <v>5.7847625834596634</v>
      </c>
      <c r="AX10" s="45">
        <v>5.0713775730933612</v>
      </c>
      <c r="AY10" s="45">
        <v>6.8977863971506768</v>
      </c>
      <c r="AZ10" s="50">
        <v>7.1101895020183035</v>
      </c>
      <c r="BB10" s="390" t="s">
        <v>967</v>
      </c>
      <c r="BC10" s="390" t="s">
        <v>986</v>
      </c>
      <c r="BD10" s="51" t="s">
        <v>9</v>
      </c>
      <c r="BE10" s="41"/>
      <c r="BF10" s="41" t="s">
        <v>10</v>
      </c>
      <c r="BG10" s="31">
        <v>1</v>
      </c>
      <c r="BH10" s="32"/>
      <c r="BI10" s="33"/>
      <c r="BJ10" s="34"/>
      <c r="BK10" s="34"/>
      <c r="BL10" s="32"/>
      <c r="BM10" s="32"/>
      <c r="BN10" s="32"/>
      <c r="BO10" s="32"/>
      <c r="BP10" s="32"/>
      <c r="BQ10" s="32"/>
      <c r="BR10" s="32"/>
      <c r="BS10" s="32"/>
      <c r="BT10" s="32"/>
      <c r="BU10" s="32"/>
      <c r="BV10" s="35"/>
      <c r="BW10" s="34"/>
      <c r="BX10" s="34"/>
      <c r="BY10" s="34"/>
      <c r="BZ10" s="32"/>
      <c r="CA10" s="34"/>
      <c r="CB10" s="34"/>
      <c r="CC10" s="34"/>
      <c r="CD10" s="34"/>
      <c r="CE10" s="32"/>
      <c r="CF10" s="32"/>
      <c r="CG10" s="32"/>
      <c r="CH10" s="36"/>
      <c r="CI10" s="36"/>
      <c r="CJ10" s="16"/>
      <c r="CK10" s="34"/>
      <c r="CL10" s="34"/>
      <c r="CM10" s="34"/>
      <c r="CN10" s="34"/>
      <c r="CO10" s="37"/>
      <c r="CP10" s="34"/>
      <c r="CQ10" s="34"/>
      <c r="CR10" s="34"/>
      <c r="CS10" s="34"/>
      <c r="CT10" s="16"/>
      <c r="CU10" s="34"/>
      <c r="CV10" s="34"/>
      <c r="CW10" s="34"/>
      <c r="CX10" s="34"/>
      <c r="CY10" s="37"/>
      <c r="CZ10" s="34"/>
      <c r="DA10" s="34"/>
      <c r="DB10" s="34"/>
      <c r="DC10" s="38"/>
    </row>
    <row r="11" spans="1:107" ht="15" x14ac:dyDescent="0.25">
      <c r="A11" s="552">
        <f t="shared" si="4"/>
        <v>0</v>
      </c>
      <c r="B11" s="51"/>
      <c r="C11" s="41" t="s">
        <v>14</v>
      </c>
      <c r="D11" s="42">
        <v>4</v>
      </c>
      <c r="E11" s="43">
        <v>170</v>
      </c>
      <c r="F11" s="44">
        <v>5.7839476836301049</v>
      </c>
      <c r="G11" s="45">
        <v>5.8560999644392098</v>
      </c>
      <c r="H11" s="45">
        <v>9.9657436047006165</v>
      </c>
      <c r="I11" s="43">
        <v>91.644588782156404</v>
      </c>
      <c r="J11" s="43">
        <v>80.506044959656165</v>
      </c>
      <c r="K11" s="43">
        <v>912.93814616785994</v>
      </c>
      <c r="L11" s="43">
        <v>121.6187235170044</v>
      </c>
      <c r="M11" s="43">
        <v>275.05240625351706</v>
      </c>
      <c r="N11" s="43">
        <v>515.55219359505497</v>
      </c>
      <c r="O11" s="43">
        <v>302.33958327002784</v>
      </c>
      <c r="P11" s="43">
        <v>123.61537646450147</v>
      </c>
      <c r="Q11" s="43">
        <v>72.486225873546289</v>
      </c>
      <c r="R11" s="43">
        <v>65.508953498296194</v>
      </c>
      <c r="S11" s="46">
        <v>87.693079587653841</v>
      </c>
      <c r="T11" s="45">
        <v>5.1025780000000003</v>
      </c>
      <c r="U11" s="45">
        <v>3.0968032499999998</v>
      </c>
      <c r="V11" s="45">
        <v>1.2886900000000001</v>
      </c>
      <c r="W11" s="46">
        <v>23.957059500000003</v>
      </c>
      <c r="X11" s="45">
        <v>0.24903499999999998</v>
      </c>
      <c r="Y11" s="45">
        <v>3.2777653333333334</v>
      </c>
      <c r="Z11" s="45">
        <v>1.4260099999999998</v>
      </c>
      <c r="AA11" s="45">
        <v>5.7869600000000005</v>
      </c>
      <c r="AB11" s="43">
        <v>125</v>
      </c>
      <c r="AC11" s="43">
        <v>51.928834999999992</v>
      </c>
      <c r="AD11" s="43">
        <v>21.847205000000002</v>
      </c>
      <c r="AE11" s="47">
        <v>0.05</v>
      </c>
      <c r="AF11" s="47">
        <v>0.02</v>
      </c>
      <c r="AG11" s="48"/>
      <c r="AH11" s="45">
        <v>5.8049447098877103</v>
      </c>
      <c r="AI11" s="45">
        <v>1.9502048807128858</v>
      </c>
      <c r="AJ11" s="45">
        <v>8.30657248531387</v>
      </c>
      <c r="AK11" s="45">
        <v>2.0143034199795871</v>
      </c>
      <c r="AL11" s="49">
        <v>5.192401598052431</v>
      </c>
      <c r="AM11" s="45">
        <v>4.7653801269675702</v>
      </c>
      <c r="AN11" s="45">
        <v>4.0740398954857007</v>
      </c>
      <c r="AO11" s="45">
        <v>5.6654384388100958</v>
      </c>
      <c r="AP11" s="45">
        <v>5.8047938941405297</v>
      </c>
      <c r="AQ11" s="48"/>
      <c r="AR11" s="45">
        <v>6.3308007106256836</v>
      </c>
      <c r="AS11" s="45">
        <v>2.1268692574544157</v>
      </c>
      <c r="AT11" s="45">
        <v>9.0590449385875438</v>
      </c>
      <c r="AU11" s="45">
        <v>2.1967743294611308</v>
      </c>
      <c r="AV11" s="49">
        <v>5.6627687893068899</v>
      </c>
      <c r="AW11" s="45">
        <v>5.19706446864528</v>
      </c>
      <c r="AX11" s="45">
        <v>4.4430973858417975</v>
      </c>
      <c r="AY11" s="45">
        <v>6.1786569014744011</v>
      </c>
      <c r="AZ11" s="50">
        <v>6.3306362328421484</v>
      </c>
      <c r="BB11" s="39"/>
      <c r="BC11" s="342"/>
      <c r="BD11" s="40" t="s">
        <v>11</v>
      </c>
      <c r="BE11" s="352"/>
      <c r="BF11" s="41" t="s">
        <v>12</v>
      </c>
      <c r="BG11" s="42">
        <v>2</v>
      </c>
      <c r="BH11" s="43"/>
      <c r="BI11" s="44"/>
      <c r="BJ11" s="45"/>
      <c r="BK11" s="45"/>
      <c r="BL11" s="43"/>
      <c r="BM11" s="43"/>
      <c r="BN11" s="43"/>
      <c r="BO11" s="43"/>
      <c r="BP11" s="43"/>
      <c r="BQ11" s="43"/>
      <c r="BR11" s="43"/>
      <c r="BS11" s="43"/>
      <c r="BT11" s="43"/>
      <c r="BU11" s="43"/>
      <c r="BV11" s="46"/>
      <c r="BW11" s="45"/>
      <c r="BX11" s="45"/>
      <c r="BY11" s="45"/>
      <c r="BZ11" s="46"/>
      <c r="CA11" s="45"/>
      <c r="CB11" s="45"/>
      <c r="CC11" s="45"/>
      <c r="CD11" s="45"/>
      <c r="CE11" s="43"/>
      <c r="CF11" s="43"/>
      <c r="CG11" s="43"/>
      <c r="CH11" s="47"/>
      <c r="CI11" s="47"/>
      <c r="CJ11" s="48"/>
      <c r="CK11" s="45"/>
      <c r="CL11" s="45"/>
      <c r="CM11" s="45"/>
      <c r="CN11" s="45"/>
      <c r="CO11" s="49"/>
      <c r="CP11" s="45"/>
      <c r="CQ11" s="45"/>
      <c r="CR11" s="45"/>
      <c r="CS11" s="45"/>
      <c r="CT11" s="48"/>
      <c r="CU11" s="45"/>
      <c r="CV11" s="45"/>
      <c r="CW11" s="45"/>
      <c r="CX11" s="45"/>
      <c r="CY11" s="49"/>
      <c r="CZ11" s="45"/>
      <c r="DA11" s="45"/>
      <c r="DB11" s="45"/>
      <c r="DC11" s="50"/>
    </row>
    <row r="12" spans="1:107" ht="15" x14ac:dyDescent="0.25">
      <c r="A12" s="552">
        <f t="shared" si="4"/>
        <v>0</v>
      </c>
      <c r="B12" s="51"/>
      <c r="C12" s="41" t="s">
        <v>15</v>
      </c>
      <c r="D12" s="42">
        <v>5</v>
      </c>
      <c r="E12" s="43">
        <v>190</v>
      </c>
      <c r="F12" s="44">
        <v>5.1993824330339402</v>
      </c>
      <c r="G12" s="45">
        <v>5.1112885771848937</v>
      </c>
      <c r="H12" s="45">
        <v>9.1209254597990466</v>
      </c>
      <c r="I12" s="43">
        <v>82.16396662719616</v>
      </c>
      <c r="J12" s="43">
        <v>68.188921389822653</v>
      </c>
      <c r="K12" s="43">
        <v>915.06936780893864</v>
      </c>
      <c r="L12" s="43">
        <v>103.53243982981596</v>
      </c>
      <c r="M12" s="43">
        <v>293.71378388677999</v>
      </c>
      <c r="N12" s="43">
        <v>538.84284023243868</v>
      </c>
      <c r="O12" s="43">
        <v>324.35027311058457</v>
      </c>
      <c r="P12" s="43">
        <v>121.09400961309437</v>
      </c>
      <c r="Q12" s="43">
        <v>66.145465728136585</v>
      </c>
      <c r="R12" s="43">
        <v>63.664400293263149</v>
      </c>
      <c r="S12" s="46">
        <v>84.990558119533532</v>
      </c>
      <c r="T12" s="45">
        <v>5.1025780000000003</v>
      </c>
      <c r="U12" s="45">
        <v>2.81229525</v>
      </c>
      <c r="V12" s="45">
        <v>1.2031200000000002</v>
      </c>
      <c r="W12" s="46">
        <v>20.627059500000001</v>
      </c>
      <c r="X12" s="45">
        <v>0.23599499999999998</v>
      </c>
      <c r="Y12" s="45">
        <v>2.892501333333334</v>
      </c>
      <c r="Z12" s="45">
        <v>1.2478100000000003</v>
      </c>
      <c r="AA12" s="45">
        <v>5.2165499999999998</v>
      </c>
      <c r="AB12" s="43">
        <v>75</v>
      </c>
      <c r="AC12" s="43">
        <v>45.795364999999997</v>
      </c>
      <c r="AD12" s="43">
        <v>20.497205000000001</v>
      </c>
      <c r="AE12" s="47">
        <v>0.05</v>
      </c>
      <c r="AF12" s="47">
        <v>0.02</v>
      </c>
      <c r="AG12" s="48"/>
      <c r="AH12" s="45">
        <v>4.5774438542863667</v>
      </c>
      <c r="AI12" s="45">
        <v>1.4531397945472078</v>
      </c>
      <c r="AJ12" s="45">
        <v>6.5920869146988643</v>
      </c>
      <c r="AK12" s="45">
        <v>1.6273403407595088</v>
      </c>
      <c r="AL12" s="49">
        <v>4.1144781414716229</v>
      </c>
      <c r="AM12" s="45">
        <v>3.7824550497022398</v>
      </c>
      <c r="AN12" s="45">
        <v>3.2220889114880071</v>
      </c>
      <c r="AO12" s="45">
        <v>4.4420652550187691</v>
      </c>
      <c r="AP12" s="45">
        <v>4.4684644435134855</v>
      </c>
      <c r="AQ12" s="48"/>
      <c r="AR12" s="45">
        <v>5.5707985796349906</v>
      </c>
      <c r="AS12" s="45">
        <v>1.7684868151674398</v>
      </c>
      <c r="AT12" s="45">
        <v>8.0226409302315869</v>
      </c>
      <c r="AU12" s="45">
        <v>1.9804907602300099</v>
      </c>
      <c r="AV12" s="49">
        <v>5.0073643098835463</v>
      </c>
      <c r="AW12" s="45">
        <v>4.603288623340088</v>
      </c>
      <c r="AX12" s="45">
        <v>3.9213169845364333</v>
      </c>
      <c r="AY12" s="45">
        <v>5.4060413630485549</v>
      </c>
      <c r="AZ12" s="50">
        <v>5.4381694603996937</v>
      </c>
      <c r="BB12" s="39"/>
      <c r="BC12" s="342"/>
      <c r="BD12" s="51"/>
      <c r="BE12" s="41"/>
      <c r="BF12" s="41" t="s">
        <v>13</v>
      </c>
      <c r="BG12" s="42">
        <v>3</v>
      </c>
      <c r="BH12" s="43"/>
      <c r="BI12" s="44"/>
      <c r="BJ12" s="45"/>
      <c r="BK12" s="45"/>
      <c r="BL12" s="43"/>
      <c r="BM12" s="43"/>
      <c r="BN12" s="43"/>
      <c r="BO12" s="43"/>
      <c r="BP12" s="43"/>
      <c r="BQ12" s="43"/>
      <c r="BR12" s="43"/>
      <c r="BS12" s="43"/>
      <c r="BT12" s="43"/>
      <c r="BU12" s="43"/>
      <c r="BV12" s="46"/>
      <c r="BW12" s="45"/>
      <c r="BX12" s="45"/>
      <c r="BY12" s="45"/>
      <c r="BZ12" s="46"/>
      <c r="CA12" s="45"/>
      <c r="CB12" s="45"/>
      <c r="CC12" s="45"/>
      <c r="CD12" s="45"/>
      <c r="CE12" s="43"/>
      <c r="CF12" s="43"/>
      <c r="CG12" s="43"/>
      <c r="CH12" s="47"/>
      <c r="CI12" s="47"/>
      <c r="CJ12" s="48"/>
      <c r="CK12" s="45"/>
      <c r="CL12" s="45"/>
      <c r="CM12" s="45"/>
      <c r="CN12" s="45"/>
      <c r="CO12" s="49"/>
      <c r="CP12" s="45"/>
      <c r="CQ12" s="45"/>
      <c r="CR12" s="45"/>
      <c r="CS12" s="45"/>
      <c r="CT12" s="52"/>
      <c r="CU12" s="45"/>
      <c r="CV12" s="45"/>
      <c r="CW12" s="45"/>
      <c r="CX12" s="45"/>
      <c r="CY12" s="49"/>
      <c r="CZ12" s="45"/>
      <c r="DA12" s="45"/>
      <c r="DB12" s="45"/>
      <c r="DC12" s="50"/>
    </row>
    <row r="13" spans="1:107" ht="15" x14ac:dyDescent="0.25">
      <c r="A13" s="552">
        <f t="shared" si="4"/>
        <v>0</v>
      </c>
      <c r="B13" s="53" t="str">
        <f>IF($BE$6=1,BD15,BD16)</f>
        <v>GR (1. Aufw.)</v>
      </c>
      <c r="C13" s="54" t="s">
        <v>17</v>
      </c>
      <c r="D13" s="55">
        <v>1</v>
      </c>
      <c r="E13" s="56">
        <v>130</v>
      </c>
      <c r="F13" s="57">
        <v>6.9488717384808814</v>
      </c>
      <c r="G13" s="58">
        <v>7.3375781233503821</v>
      </c>
      <c r="H13" s="58">
        <v>11.6224410970376</v>
      </c>
      <c r="I13" s="56">
        <v>114.93386586928401</v>
      </c>
      <c r="J13" s="56">
        <v>129.4545052193422</v>
      </c>
      <c r="K13" s="56">
        <v>907.71354590047611</v>
      </c>
      <c r="L13" s="56">
        <v>193.94391386339288</v>
      </c>
      <c r="M13" s="56">
        <v>157.22210426998802</v>
      </c>
      <c r="N13" s="56">
        <v>344.79470741030605</v>
      </c>
      <c r="O13" s="56">
        <v>183.70081382612599</v>
      </c>
      <c r="P13" s="56">
        <v>290.2506028582589</v>
      </c>
      <c r="Q13" s="56">
        <v>83.418395187688546</v>
      </c>
      <c r="R13" s="56">
        <v>71.72428823109577</v>
      </c>
      <c r="S13" s="59">
        <v>91.906156091645883</v>
      </c>
      <c r="T13" s="58">
        <v>5.1025780000000003</v>
      </c>
      <c r="U13" s="58">
        <v>3.8092792499999999</v>
      </c>
      <c r="V13" s="58">
        <v>1.7854000000000001</v>
      </c>
      <c r="W13" s="59">
        <v>28.5470595</v>
      </c>
      <c r="X13" s="58">
        <v>0.22575500000000001</v>
      </c>
      <c r="Y13" s="58">
        <v>4.2611239999999997</v>
      </c>
      <c r="Z13" s="58">
        <v>2.1316100000000002</v>
      </c>
      <c r="AA13" s="58">
        <v>8.1511349999999982</v>
      </c>
      <c r="AB13" s="56">
        <v>200</v>
      </c>
      <c r="AC13" s="56">
        <v>57.370519999999992</v>
      </c>
      <c r="AD13" s="56">
        <v>27.398159999999997</v>
      </c>
      <c r="AE13" s="60">
        <v>0.15</v>
      </c>
      <c r="AF13" s="60">
        <v>0.02</v>
      </c>
      <c r="AG13" s="48"/>
      <c r="AH13" s="58">
        <v>8.7920377584603493</v>
      </c>
      <c r="AI13" s="58">
        <v>2.9527195711068397</v>
      </c>
      <c r="AJ13" s="58">
        <v>13.235549628814253</v>
      </c>
      <c r="AK13" s="58">
        <v>3.1053878141904581</v>
      </c>
      <c r="AL13" s="61">
        <v>8.2063048809182852</v>
      </c>
      <c r="AM13" s="58">
        <v>7.4311869434359625</v>
      </c>
      <c r="AN13" s="58">
        <v>6.2883370202718902</v>
      </c>
      <c r="AO13" s="58">
        <v>8.6812730189590326</v>
      </c>
      <c r="AP13" s="58">
        <v>8.9114599264663141</v>
      </c>
      <c r="AQ13" s="48"/>
      <c r="AR13" s="58">
        <v>7.5954840792139331</v>
      </c>
      <c r="AS13" s="58">
        <v>2.550868764313956</v>
      </c>
      <c r="AT13" s="58">
        <v>11.434255544292533</v>
      </c>
      <c r="AU13" s="58">
        <v>2.6827596002725871</v>
      </c>
      <c r="AV13" s="61">
        <v>7.0894666042819328</v>
      </c>
      <c r="AW13" s="58">
        <v>6.4198384571558771</v>
      </c>
      <c r="AX13" s="58">
        <v>5.4325248633339482</v>
      </c>
      <c r="AY13" s="58">
        <v>7.4997938833192492</v>
      </c>
      <c r="AZ13" s="62">
        <v>7.6986534696003277</v>
      </c>
      <c r="BB13" s="39"/>
      <c r="BC13" s="342"/>
      <c r="BD13" s="51"/>
      <c r="BE13" s="41"/>
      <c r="BF13" s="41" t="s">
        <v>14</v>
      </c>
      <c r="BG13" s="42">
        <v>4</v>
      </c>
      <c r="BH13" s="43"/>
      <c r="BI13" s="44"/>
      <c r="BJ13" s="45"/>
      <c r="BK13" s="45"/>
      <c r="BL13" s="43"/>
      <c r="BM13" s="43"/>
      <c r="BN13" s="43"/>
      <c r="BO13" s="43"/>
      <c r="BP13" s="43"/>
      <c r="BQ13" s="43"/>
      <c r="BR13" s="43"/>
      <c r="BS13" s="43"/>
      <c r="BT13" s="43"/>
      <c r="BU13" s="43"/>
      <c r="BV13" s="46"/>
      <c r="BW13" s="45"/>
      <c r="BX13" s="45"/>
      <c r="BY13" s="45"/>
      <c r="BZ13" s="46"/>
      <c r="CA13" s="45"/>
      <c r="CB13" s="45"/>
      <c r="CC13" s="45"/>
      <c r="CD13" s="45"/>
      <c r="CE13" s="43"/>
      <c r="CF13" s="43"/>
      <c r="CG13" s="43"/>
      <c r="CH13" s="47"/>
      <c r="CI13" s="47"/>
      <c r="CJ13" s="48"/>
      <c r="CK13" s="45"/>
      <c r="CL13" s="45"/>
      <c r="CM13" s="45"/>
      <c r="CN13" s="45"/>
      <c r="CO13" s="49"/>
      <c r="CP13" s="45"/>
      <c r="CQ13" s="45"/>
      <c r="CR13" s="45"/>
      <c r="CS13" s="45"/>
      <c r="CT13" s="48"/>
      <c r="CU13" s="45"/>
      <c r="CV13" s="45"/>
      <c r="CW13" s="45"/>
      <c r="CX13" s="45"/>
      <c r="CY13" s="49"/>
      <c r="CZ13" s="45"/>
      <c r="DA13" s="45"/>
      <c r="DB13" s="45"/>
      <c r="DC13" s="50"/>
    </row>
    <row r="14" spans="1:107" ht="15" x14ac:dyDescent="0.25">
      <c r="A14" s="552">
        <f t="shared" si="4"/>
        <v>0</v>
      </c>
      <c r="B14" s="51"/>
      <c r="C14" s="41" t="s">
        <v>19</v>
      </c>
      <c r="D14" s="42">
        <v>2</v>
      </c>
      <c r="E14" s="63">
        <v>140</v>
      </c>
      <c r="F14" s="64">
        <v>6.9994614994477793</v>
      </c>
      <c r="G14" s="65">
        <v>7.4128313527117209</v>
      </c>
      <c r="H14" s="65">
        <v>11.680208157237798</v>
      </c>
      <c r="I14" s="63">
        <v>113.70189715105101</v>
      </c>
      <c r="J14" s="63">
        <v>121.70402097995583</v>
      </c>
      <c r="K14" s="63">
        <v>906.32012494543642</v>
      </c>
      <c r="L14" s="63">
        <v>182.40037096105769</v>
      </c>
      <c r="M14" s="63">
        <v>177.40251936014869</v>
      </c>
      <c r="N14" s="63">
        <v>366.47391564067823</v>
      </c>
      <c r="O14" s="63">
        <v>201.31765982182674</v>
      </c>
      <c r="P14" s="63">
        <v>232.67489838770518</v>
      </c>
      <c r="Q14" s="63">
        <v>84.305729071647974</v>
      </c>
      <c r="R14" s="63">
        <v>70.853025594956648</v>
      </c>
      <c r="S14" s="66">
        <v>91.444566830547117</v>
      </c>
      <c r="T14" s="65">
        <v>5.1025780000000003</v>
      </c>
      <c r="U14" s="65">
        <v>3.5952952499999991</v>
      </c>
      <c r="V14" s="65">
        <v>1.5798300000000001</v>
      </c>
      <c r="W14" s="66">
        <v>27.917059500000001</v>
      </c>
      <c r="X14" s="65">
        <v>0.24391500000000002</v>
      </c>
      <c r="Y14" s="65">
        <v>4.5665800000000001</v>
      </c>
      <c r="Z14" s="65">
        <v>1.8679100000000002</v>
      </c>
      <c r="AA14" s="65">
        <v>6.8990649999999984</v>
      </c>
      <c r="AB14" s="63">
        <v>125</v>
      </c>
      <c r="AC14" s="63">
        <v>48.048409999999997</v>
      </c>
      <c r="AD14" s="63">
        <v>24.548160000000003</v>
      </c>
      <c r="AE14" s="67">
        <v>0.05</v>
      </c>
      <c r="AF14" s="67">
        <v>0.02</v>
      </c>
      <c r="AG14" s="48"/>
      <c r="AH14" s="65">
        <v>7.5</v>
      </c>
      <c r="AI14" s="65">
        <v>2.7</v>
      </c>
      <c r="AJ14" s="65">
        <v>11</v>
      </c>
      <c r="AK14" s="65">
        <v>2.6</v>
      </c>
      <c r="AL14" s="68">
        <v>8.0084557473156437</v>
      </c>
      <c r="AM14" s="65">
        <v>7.320010683051585</v>
      </c>
      <c r="AN14" s="65">
        <v>6.1873242868599743</v>
      </c>
      <c r="AO14" s="65">
        <v>7.8848877632465593</v>
      </c>
      <c r="AP14" s="65">
        <v>8.5</v>
      </c>
      <c r="AQ14" s="48"/>
      <c r="AR14" s="65">
        <v>6.6072660746419674</v>
      </c>
      <c r="AS14" s="65">
        <v>2.3786157868711086</v>
      </c>
      <c r="AT14" s="65">
        <v>9.6906569094748853</v>
      </c>
      <c r="AU14" s="65">
        <v>2.2905189058758824</v>
      </c>
      <c r="AV14" s="68">
        <v>7.0551997292680184</v>
      </c>
      <c r="AW14" s="65">
        <v>6.4487011002858017</v>
      </c>
      <c r="AX14" s="65">
        <v>5.4508397137837621</v>
      </c>
      <c r="AY14" s="65">
        <v>6.9463401893944772</v>
      </c>
      <c r="AZ14" s="69">
        <v>7.4882348845942301</v>
      </c>
      <c r="BB14" s="39"/>
      <c r="BC14" s="342"/>
      <c r="BD14" s="51"/>
      <c r="BE14" s="41"/>
      <c r="BF14" s="41" t="s">
        <v>15</v>
      </c>
      <c r="BG14" s="42">
        <v>5</v>
      </c>
      <c r="BH14" s="43"/>
      <c r="BI14" s="44"/>
      <c r="BJ14" s="45"/>
      <c r="BK14" s="45"/>
      <c r="BL14" s="43"/>
      <c r="BM14" s="43"/>
      <c r="BN14" s="43"/>
      <c r="BO14" s="43"/>
      <c r="BP14" s="43"/>
      <c r="BQ14" s="43"/>
      <c r="BR14" s="43"/>
      <c r="BS14" s="43"/>
      <c r="BT14" s="43"/>
      <c r="BU14" s="43"/>
      <c r="BV14" s="46"/>
      <c r="BW14" s="45"/>
      <c r="BX14" s="45"/>
      <c r="BY14" s="45"/>
      <c r="BZ14" s="46"/>
      <c r="CA14" s="45"/>
      <c r="CB14" s="45"/>
      <c r="CC14" s="45"/>
      <c r="CD14" s="45"/>
      <c r="CE14" s="43"/>
      <c r="CF14" s="43"/>
      <c r="CG14" s="43"/>
      <c r="CH14" s="47"/>
      <c r="CI14" s="47"/>
      <c r="CJ14" s="48"/>
      <c r="CK14" s="45"/>
      <c r="CL14" s="45"/>
      <c r="CM14" s="45"/>
      <c r="CN14" s="45"/>
      <c r="CO14" s="49"/>
      <c r="CP14" s="45"/>
      <c r="CQ14" s="45"/>
      <c r="CR14" s="45"/>
      <c r="CS14" s="45"/>
      <c r="CT14" s="48"/>
      <c r="CU14" s="45"/>
      <c r="CV14" s="45"/>
      <c r="CW14" s="45"/>
      <c r="CX14" s="45"/>
      <c r="CY14" s="49"/>
      <c r="CZ14" s="45"/>
      <c r="DA14" s="45"/>
      <c r="DB14" s="45"/>
      <c r="DC14" s="50"/>
    </row>
    <row r="15" spans="1:107" ht="15" x14ac:dyDescent="0.25">
      <c r="A15" s="552">
        <f t="shared" si="4"/>
        <v>0</v>
      </c>
      <c r="B15" s="51"/>
      <c r="C15" s="41" t="s">
        <v>20</v>
      </c>
      <c r="D15" s="42">
        <v>3</v>
      </c>
      <c r="E15" s="63">
        <v>150</v>
      </c>
      <c r="F15" s="64">
        <v>6.6852592630414982</v>
      </c>
      <c r="G15" s="65">
        <v>7.0186546334902271</v>
      </c>
      <c r="H15" s="65">
        <v>11.23083253084666</v>
      </c>
      <c r="I15" s="63">
        <v>103.99920920055703</v>
      </c>
      <c r="J15" s="63">
        <v>94.525879540967878</v>
      </c>
      <c r="K15" s="63">
        <v>913.07681695775352</v>
      </c>
      <c r="L15" s="63">
        <v>142.23194530769317</v>
      </c>
      <c r="M15" s="63">
        <v>207.43367263774471</v>
      </c>
      <c r="N15" s="63">
        <v>405.54262708613936</v>
      </c>
      <c r="O15" s="63">
        <v>230.03888945676124</v>
      </c>
      <c r="P15" s="63">
        <v>240.76199089062791</v>
      </c>
      <c r="Q15" s="63">
        <v>81.564972173389009</v>
      </c>
      <c r="R15" s="63">
        <v>67.421696970384517</v>
      </c>
      <c r="S15" s="66">
        <v>86.318131614620668</v>
      </c>
      <c r="T15" s="65">
        <v>5.1025780000000003</v>
      </c>
      <c r="U15" s="65">
        <v>3.3578032499999995</v>
      </c>
      <c r="V15" s="65">
        <v>1.4142599999999999</v>
      </c>
      <c r="W15" s="66">
        <v>26.387059499999999</v>
      </c>
      <c r="X15" s="65">
        <v>0.25167500000000004</v>
      </c>
      <c r="Y15" s="65">
        <v>4.6417959999999994</v>
      </c>
      <c r="Z15" s="65">
        <v>1.6327099999999999</v>
      </c>
      <c r="AA15" s="65">
        <v>5.8742149999999995</v>
      </c>
      <c r="AB15" s="63">
        <v>125</v>
      </c>
      <c r="AC15" s="63">
        <v>39.789179999999995</v>
      </c>
      <c r="AD15" s="63">
        <v>22.198160000000001</v>
      </c>
      <c r="AE15" s="67">
        <v>0.05</v>
      </c>
      <c r="AF15" s="67">
        <v>0.02</v>
      </c>
      <c r="AG15" s="48"/>
      <c r="AH15" s="65">
        <v>6.5669717467864341</v>
      </c>
      <c r="AI15" s="65">
        <v>2.3799108582300192</v>
      </c>
      <c r="AJ15" s="65">
        <v>9.4873047077837978</v>
      </c>
      <c r="AK15" s="65">
        <v>2.2851273887354515</v>
      </c>
      <c r="AL15" s="68">
        <v>6.7</v>
      </c>
      <c r="AM15" s="65">
        <v>6.2</v>
      </c>
      <c r="AN15" s="65">
        <v>5.5</v>
      </c>
      <c r="AO15" s="65">
        <v>6.9</v>
      </c>
      <c r="AP15" s="65">
        <v>7.3</v>
      </c>
      <c r="AQ15" s="48"/>
      <c r="AR15" s="65">
        <v>6.2888671564480969</v>
      </c>
      <c r="AS15" s="65">
        <v>2.2791240481461008</v>
      </c>
      <c r="AT15" s="65">
        <v>9.0855269796453548</v>
      </c>
      <c r="AU15" s="65">
        <v>2.1883545624131555</v>
      </c>
      <c r="AV15" s="68">
        <v>6.4162617981143786</v>
      </c>
      <c r="AW15" s="65">
        <v>5.9374362907924096</v>
      </c>
      <c r="AX15" s="65">
        <v>5.2670805805416538</v>
      </c>
      <c r="AY15" s="65">
        <v>6.6077920010431663</v>
      </c>
      <c r="AZ15" s="69">
        <v>6.9908524069007401</v>
      </c>
      <c r="BB15" s="39"/>
      <c r="BC15" s="342"/>
      <c r="BD15" s="53" t="s">
        <v>16</v>
      </c>
      <c r="BE15" s="54"/>
      <c r="BF15" s="54" t="s">
        <v>17</v>
      </c>
      <c r="BG15" s="55">
        <v>1</v>
      </c>
      <c r="BH15" s="56"/>
      <c r="BI15" s="57"/>
      <c r="BJ15" s="58"/>
      <c r="BK15" s="58"/>
      <c r="BL15" s="56"/>
      <c r="BM15" s="56"/>
      <c r="BN15" s="56"/>
      <c r="BO15" s="56"/>
      <c r="BP15" s="56"/>
      <c r="BQ15" s="56"/>
      <c r="BR15" s="56"/>
      <c r="BS15" s="56"/>
      <c r="BT15" s="56"/>
      <c r="BU15" s="56"/>
      <c r="BV15" s="59"/>
      <c r="BW15" s="58"/>
      <c r="BX15" s="58"/>
      <c r="BY15" s="58"/>
      <c r="BZ15" s="59"/>
      <c r="CA15" s="58"/>
      <c r="CB15" s="58"/>
      <c r="CC15" s="58"/>
      <c r="CD15" s="58"/>
      <c r="CE15" s="56"/>
      <c r="CF15" s="56"/>
      <c r="CG15" s="56"/>
      <c r="CH15" s="60"/>
      <c r="CI15" s="60"/>
      <c r="CJ15" s="48"/>
      <c r="CK15" s="58"/>
      <c r="CL15" s="58"/>
      <c r="CM15" s="58"/>
      <c r="CN15" s="58"/>
      <c r="CO15" s="61"/>
      <c r="CP15" s="58"/>
      <c r="CQ15" s="58"/>
      <c r="CR15" s="58"/>
      <c r="CS15" s="58"/>
      <c r="CT15" s="48"/>
      <c r="CU15" s="58"/>
      <c r="CV15" s="58"/>
      <c r="CW15" s="58"/>
      <c r="CX15" s="58"/>
      <c r="CY15" s="61"/>
      <c r="CZ15" s="58"/>
      <c r="DA15" s="58"/>
      <c r="DB15" s="58"/>
      <c r="DC15" s="62"/>
    </row>
    <row r="16" spans="1:107" ht="15" x14ac:dyDescent="0.25">
      <c r="A16" s="552">
        <f t="shared" si="4"/>
        <v>0</v>
      </c>
      <c r="B16" s="51"/>
      <c r="C16" s="41" t="s">
        <v>21</v>
      </c>
      <c r="D16" s="42">
        <v>4</v>
      </c>
      <c r="E16" s="63">
        <v>170</v>
      </c>
      <c r="F16" s="64">
        <v>6.3547676173479193</v>
      </c>
      <c r="G16" s="65">
        <v>6.6037173485838858</v>
      </c>
      <c r="H16" s="65">
        <v>10.756496375992946</v>
      </c>
      <c r="I16" s="63">
        <v>93.958589238493488</v>
      </c>
      <c r="J16" s="63">
        <v>72.970274382663831</v>
      </c>
      <c r="K16" s="63">
        <v>916.34023328212743</v>
      </c>
      <c r="L16" s="63">
        <v>110.56198470057002</v>
      </c>
      <c r="M16" s="63">
        <v>241.88349353541466</v>
      </c>
      <c r="N16" s="63">
        <v>458.52101988468269</v>
      </c>
      <c r="O16" s="63">
        <v>270.23793198732932</v>
      </c>
      <c r="P16" s="63">
        <v>200.73673820291765</v>
      </c>
      <c r="Q16" s="63">
        <v>77.949865481388954</v>
      </c>
      <c r="R16" s="63">
        <v>64.372618232140269</v>
      </c>
      <c r="S16" s="66">
        <v>84.323195747054598</v>
      </c>
      <c r="T16" s="65">
        <v>5.1025780000000003</v>
      </c>
      <c r="U16" s="65">
        <v>3.0968032499999998</v>
      </c>
      <c r="V16" s="65">
        <v>1.2886900000000001</v>
      </c>
      <c r="W16" s="66">
        <v>23.957059500000003</v>
      </c>
      <c r="X16" s="65">
        <v>0.24903499999999998</v>
      </c>
      <c r="Y16" s="65">
        <v>4.4867719999999993</v>
      </c>
      <c r="Z16" s="65">
        <v>1.4260099999999998</v>
      </c>
      <c r="AA16" s="65">
        <v>5.0765849999999997</v>
      </c>
      <c r="AB16" s="63">
        <v>125</v>
      </c>
      <c r="AC16" s="63">
        <v>32.592829999999992</v>
      </c>
      <c r="AD16" s="63">
        <v>20.34816</v>
      </c>
      <c r="AE16" s="67">
        <v>0.05</v>
      </c>
      <c r="AF16" s="67">
        <v>0.02</v>
      </c>
      <c r="AG16" s="48"/>
      <c r="AH16" s="65">
        <v>5.7</v>
      </c>
      <c r="AI16" s="65">
        <v>1.975441092110136</v>
      </c>
      <c r="AJ16" s="65">
        <v>8.4768757511585129</v>
      </c>
      <c r="AK16" s="65">
        <v>2.1065469913066646</v>
      </c>
      <c r="AL16" s="68">
        <v>5.266947576424891</v>
      </c>
      <c r="AM16" s="65">
        <v>4.8164182677998406</v>
      </c>
      <c r="AN16" s="65">
        <v>4.1792399536417975</v>
      </c>
      <c r="AO16" s="65">
        <v>5.7460435529599518</v>
      </c>
      <c r="AP16" s="65">
        <v>5.8732971851744198</v>
      </c>
      <c r="AQ16" s="48"/>
      <c r="AR16" s="65">
        <v>6.090655901260166</v>
      </c>
      <c r="AS16" s="65">
        <v>2.1108301658337592</v>
      </c>
      <c r="AT16" s="65">
        <v>9.0578479505338247</v>
      </c>
      <c r="AU16" s="65">
        <v>2.2509215550673307</v>
      </c>
      <c r="AV16" s="68">
        <v>5.6279237435052964</v>
      </c>
      <c r="AW16" s="65">
        <v>5.1465169027565558</v>
      </c>
      <c r="AX16" s="65">
        <v>4.4656688572685397</v>
      </c>
      <c r="AY16" s="65">
        <v>6.1398551008304318</v>
      </c>
      <c r="AZ16" s="69">
        <v>6.2758302036381233</v>
      </c>
      <c r="BB16" s="39"/>
      <c r="BC16" s="342"/>
      <c r="BD16" s="40" t="s">
        <v>18</v>
      </c>
      <c r="BE16" s="352"/>
      <c r="BF16" s="41" t="s">
        <v>19</v>
      </c>
      <c r="BG16" s="42">
        <v>2</v>
      </c>
      <c r="BH16" s="63"/>
      <c r="BI16" s="64"/>
      <c r="BJ16" s="65"/>
      <c r="BK16" s="65"/>
      <c r="BL16" s="63"/>
      <c r="BM16" s="63"/>
      <c r="BN16" s="63"/>
      <c r="BO16" s="63"/>
      <c r="BP16" s="63"/>
      <c r="BQ16" s="63"/>
      <c r="BR16" s="63"/>
      <c r="BS16" s="63"/>
      <c r="BT16" s="63"/>
      <c r="BU16" s="63"/>
      <c r="BV16" s="66"/>
      <c r="BW16" s="65"/>
      <c r="BX16" s="65"/>
      <c r="BY16" s="65"/>
      <c r="BZ16" s="66"/>
      <c r="CA16" s="65"/>
      <c r="CB16" s="65"/>
      <c r="CC16" s="65"/>
      <c r="CD16" s="65"/>
      <c r="CE16" s="63"/>
      <c r="CF16" s="63"/>
      <c r="CG16" s="63"/>
      <c r="CH16" s="67"/>
      <c r="CI16" s="67"/>
      <c r="CJ16" s="48"/>
      <c r="CK16" s="65"/>
      <c r="CL16" s="65"/>
      <c r="CM16" s="65"/>
      <c r="CN16" s="65"/>
      <c r="CO16" s="68"/>
      <c r="CP16" s="65"/>
      <c r="CQ16" s="65"/>
      <c r="CR16" s="65"/>
      <c r="CS16" s="65"/>
      <c r="CT16" s="48"/>
      <c r="CU16" s="65"/>
      <c r="CV16" s="65"/>
      <c r="CW16" s="65"/>
      <c r="CX16" s="65"/>
      <c r="CY16" s="68"/>
      <c r="CZ16" s="65"/>
      <c r="DA16" s="65"/>
      <c r="DB16" s="65"/>
      <c r="DC16" s="69"/>
    </row>
    <row r="17" spans="1:107" ht="15" x14ac:dyDescent="0.25">
      <c r="A17" s="552">
        <f t="shared" si="4"/>
        <v>0</v>
      </c>
      <c r="B17" s="51"/>
      <c r="C17" s="41" t="s">
        <v>22</v>
      </c>
      <c r="D17" s="42">
        <v>5</v>
      </c>
      <c r="E17" s="63">
        <v>210</v>
      </c>
      <c r="F17" s="64">
        <v>5.7411735646038089</v>
      </c>
      <c r="G17" s="65">
        <v>5.8105448400734563</v>
      </c>
      <c r="H17" s="65">
        <v>9.8945134985701131</v>
      </c>
      <c r="I17" s="63">
        <v>84.124769660513223</v>
      </c>
      <c r="J17" s="63">
        <v>60.48060634933374</v>
      </c>
      <c r="K17" s="63">
        <v>919.20950819830648</v>
      </c>
      <c r="L17" s="63">
        <v>92.199813671031166</v>
      </c>
      <c r="M17" s="63">
        <v>272.70420289645472</v>
      </c>
      <c r="N17" s="63">
        <v>497.73255103286948</v>
      </c>
      <c r="O17" s="63">
        <v>302.26017368681909</v>
      </c>
      <c r="P17" s="63">
        <v>175.39429463700424</v>
      </c>
      <c r="Q17" s="63">
        <v>71.466767737391521</v>
      </c>
      <c r="R17" s="63">
        <v>62.435088522521788</v>
      </c>
      <c r="S17" s="66">
        <v>81.292942752186576</v>
      </c>
      <c r="T17" s="65">
        <v>5.1025780000000003</v>
      </c>
      <c r="U17" s="65">
        <v>2.81229525</v>
      </c>
      <c r="V17" s="65">
        <v>1.2031200000000002</v>
      </c>
      <c r="W17" s="66">
        <v>20.627059500000001</v>
      </c>
      <c r="X17" s="65">
        <v>0.23599499999999998</v>
      </c>
      <c r="Y17" s="65">
        <v>4.1015079999999999</v>
      </c>
      <c r="Z17" s="65">
        <v>1.2478100000000003</v>
      </c>
      <c r="AA17" s="65">
        <v>4.5061749999999989</v>
      </c>
      <c r="AB17" s="63">
        <v>75</v>
      </c>
      <c r="AC17" s="63">
        <v>26.459359999999997</v>
      </c>
      <c r="AD17" s="63">
        <v>18.998159999999999</v>
      </c>
      <c r="AE17" s="67">
        <v>0.05</v>
      </c>
      <c r="AF17" s="67">
        <v>0.02</v>
      </c>
      <c r="AG17" s="48"/>
      <c r="AH17" s="65">
        <v>4.5293978915355115</v>
      </c>
      <c r="AI17" s="65">
        <v>1.4228158177702315</v>
      </c>
      <c r="AJ17" s="65">
        <v>6.5321852220200407</v>
      </c>
      <c r="AK17" s="65">
        <v>1.589065027488358</v>
      </c>
      <c r="AL17" s="68">
        <v>4.0444260907011635</v>
      </c>
      <c r="AM17" s="65">
        <v>3.6771523332011324</v>
      </c>
      <c r="AN17" s="65">
        <v>3.1886520060508774</v>
      </c>
      <c r="AO17" s="65">
        <v>4.3708033147896801</v>
      </c>
      <c r="AP17" s="65">
        <v>4.462932827644436</v>
      </c>
      <c r="AQ17" s="48"/>
      <c r="AR17" s="65">
        <v>5.4354174685687111</v>
      </c>
      <c r="AS17" s="65">
        <v>1.7074229590022669</v>
      </c>
      <c r="AT17" s="65">
        <v>7.8388241691121348</v>
      </c>
      <c r="AU17" s="65">
        <v>1.9069271492449367</v>
      </c>
      <c r="AV17" s="68">
        <v>4.8534363176204991</v>
      </c>
      <c r="AW17" s="65">
        <v>4.4126964565910285</v>
      </c>
      <c r="AX17" s="65">
        <v>3.826480965000846</v>
      </c>
      <c r="AY17" s="65">
        <v>5.2450990744891133</v>
      </c>
      <c r="AZ17" s="69">
        <v>5.355657337537119</v>
      </c>
      <c r="BB17" s="39"/>
      <c r="BC17" s="342"/>
      <c r="BD17" s="51"/>
      <c r="BE17" s="41"/>
      <c r="BF17" s="41" t="s">
        <v>20</v>
      </c>
      <c r="BG17" s="42">
        <v>3</v>
      </c>
      <c r="BH17" s="63"/>
      <c r="BI17" s="64"/>
      <c r="BJ17" s="65"/>
      <c r="BK17" s="65"/>
      <c r="BL17" s="63"/>
      <c r="BM17" s="63"/>
      <c r="BN17" s="63"/>
      <c r="BO17" s="63"/>
      <c r="BP17" s="63"/>
      <c r="BQ17" s="63"/>
      <c r="BR17" s="63"/>
      <c r="BS17" s="63"/>
      <c r="BT17" s="63"/>
      <c r="BU17" s="63"/>
      <c r="BV17" s="66"/>
      <c r="BW17" s="65"/>
      <c r="BX17" s="65"/>
      <c r="BY17" s="65"/>
      <c r="BZ17" s="66"/>
      <c r="CA17" s="65"/>
      <c r="CB17" s="65"/>
      <c r="CC17" s="65"/>
      <c r="CD17" s="65"/>
      <c r="CE17" s="63"/>
      <c r="CF17" s="63"/>
      <c r="CG17" s="63"/>
      <c r="CH17" s="67"/>
      <c r="CI17" s="67"/>
      <c r="CJ17" s="48"/>
      <c r="CK17" s="65"/>
      <c r="CL17" s="65"/>
      <c r="CM17" s="65"/>
      <c r="CN17" s="65"/>
      <c r="CO17" s="68"/>
      <c r="CP17" s="65"/>
      <c r="CQ17" s="65"/>
      <c r="CR17" s="65"/>
      <c r="CS17" s="65"/>
      <c r="CT17" s="48"/>
      <c r="CU17" s="65"/>
      <c r="CV17" s="65"/>
      <c r="CW17" s="65"/>
      <c r="CX17" s="65"/>
      <c r="CY17" s="68"/>
      <c r="CZ17" s="65"/>
      <c r="DA17" s="65"/>
      <c r="DB17" s="65"/>
      <c r="DC17" s="69"/>
    </row>
    <row r="18" spans="1:107" ht="15" x14ac:dyDescent="0.25">
      <c r="A18" s="552">
        <f t="shared" si="4"/>
        <v>0</v>
      </c>
      <c r="B18" s="53" t="str">
        <f>IF($BE$6=1,BD20,BD21)</f>
        <v>A (1. Aufw.)</v>
      </c>
      <c r="C18" s="54" t="s">
        <v>24</v>
      </c>
      <c r="D18" s="55">
        <v>1</v>
      </c>
      <c r="E18" s="70">
        <v>140</v>
      </c>
      <c r="F18" s="71">
        <v>7.0019955142049106</v>
      </c>
      <c r="G18" s="72">
        <v>7.3949693402490793</v>
      </c>
      <c r="H18" s="72">
        <v>11.709706664691097</v>
      </c>
      <c r="I18" s="70">
        <v>119.56626830482999</v>
      </c>
      <c r="J18" s="70">
        <v>151.33970330452891</v>
      </c>
      <c r="K18" s="70">
        <v>900.69416319776906</v>
      </c>
      <c r="L18" s="70">
        <v>226.78644555634622</v>
      </c>
      <c r="M18" s="70">
        <v>156.4664513798879</v>
      </c>
      <c r="N18" s="70">
        <v>337.32631659214672</v>
      </c>
      <c r="O18" s="70">
        <v>188.28443148619166</v>
      </c>
      <c r="P18" s="70">
        <v>202.8444631896225</v>
      </c>
      <c r="Q18" s="70">
        <v>83.396123822413159</v>
      </c>
      <c r="R18" s="70">
        <v>74.039831417709152</v>
      </c>
      <c r="S18" s="73">
        <v>98.66106746488245</v>
      </c>
      <c r="T18" s="72">
        <v>6.7950390000000009</v>
      </c>
      <c r="U18" s="72">
        <v>3.8092792499999999</v>
      </c>
      <c r="V18" s="72">
        <v>1.9301500000000003</v>
      </c>
      <c r="W18" s="73">
        <v>30.030718499999995</v>
      </c>
      <c r="X18" s="72">
        <v>0.15649666666666667</v>
      </c>
      <c r="Y18" s="72">
        <v>3.0521173333333325</v>
      </c>
      <c r="Z18" s="72">
        <v>2.1316100000000002</v>
      </c>
      <c r="AA18" s="72">
        <v>8.8615099999999991</v>
      </c>
      <c r="AB18" s="70">
        <v>200</v>
      </c>
      <c r="AC18" s="70">
        <v>76.706524999999999</v>
      </c>
      <c r="AD18" s="70">
        <v>28.897205</v>
      </c>
      <c r="AE18" s="74">
        <v>0.15</v>
      </c>
      <c r="AF18" s="74">
        <v>0.02</v>
      </c>
      <c r="AG18" s="48"/>
      <c r="AH18" s="72">
        <v>10.21562684935614</v>
      </c>
      <c r="AI18" s="72">
        <v>3.1658672711264035</v>
      </c>
      <c r="AJ18" s="72">
        <v>14.791507528832522</v>
      </c>
      <c r="AK18" s="72">
        <v>3.5361938599927347</v>
      </c>
      <c r="AL18" s="75">
        <v>9.2283030163006003</v>
      </c>
      <c r="AM18" s="72">
        <v>8.37888532658231</v>
      </c>
      <c r="AN18" s="72">
        <v>7.2023313165813931</v>
      </c>
      <c r="AO18" s="72">
        <v>9.7840685877666438</v>
      </c>
      <c r="AP18" s="72">
        <v>9.8419698474117698</v>
      </c>
      <c r="AQ18" s="48"/>
      <c r="AR18" s="72">
        <v>8.5854919718173317</v>
      </c>
      <c r="AS18" s="72">
        <v>2.6606813699159426</v>
      </c>
      <c r="AT18" s="72">
        <v>12.431187142262463</v>
      </c>
      <c r="AU18" s="72">
        <v>2.971913955301809</v>
      </c>
      <c r="AV18" s="75">
        <v>7.7557180414180911</v>
      </c>
      <c r="AW18" s="72">
        <v>7.0418442025106298</v>
      </c>
      <c r="AX18" s="72">
        <v>6.0530360602174316</v>
      </c>
      <c r="AY18" s="72">
        <v>8.2227986153659263</v>
      </c>
      <c r="AZ18" s="76">
        <v>8.271460416268793</v>
      </c>
      <c r="BB18" s="39"/>
      <c r="BC18" s="342"/>
      <c r="BD18" s="51"/>
      <c r="BE18" s="41"/>
      <c r="BF18" s="41" t="s">
        <v>21</v>
      </c>
      <c r="BG18" s="42">
        <v>4</v>
      </c>
      <c r="BH18" s="63"/>
      <c r="BI18" s="64"/>
      <c r="BJ18" s="65"/>
      <c r="BK18" s="65"/>
      <c r="BL18" s="63"/>
      <c r="BM18" s="63"/>
      <c r="BN18" s="63"/>
      <c r="BO18" s="63"/>
      <c r="BP18" s="63"/>
      <c r="BQ18" s="63"/>
      <c r="BR18" s="63"/>
      <c r="BS18" s="63"/>
      <c r="BT18" s="63"/>
      <c r="BU18" s="63"/>
      <c r="BV18" s="66"/>
      <c r="BW18" s="65"/>
      <c r="BX18" s="65"/>
      <c r="BY18" s="65"/>
      <c r="BZ18" s="66"/>
      <c r="CA18" s="65"/>
      <c r="CB18" s="65"/>
      <c r="CC18" s="65"/>
      <c r="CD18" s="65"/>
      <c r="CE18" s="63"/>
      <c r="CF18" s="63"/>
      <c r="CG18" s="63"/>
      <c r="CH18" s="67"/>
      <c r="CI18" s="67"/>
      <c r="CJ18" s="48"/>
      <c r="CK18" s="65"/>
      <c r="CL18" s="65"/>
      <c r="CM18" s="65"/>
      <c r="CN18" s="65"/>
      <c r="CO18" s="68"/>
      <c r="CP18" s="65"/>
      <c r="CQ18" s="65"/>
      <c r="CR18" s="65"/>
      <c r="CS18" s="65"/>
      <c r="CT18" s="48"/>
      <c r="CU18" s="65"/>
      <c r="CV18" s="65"/>
      <c r="CW18" s="65"/>
      <c r="CX18" s="65"/>
      <c r="CY18" s="68"/>
      <c r="CZ18" s="65"/>
      <c r="DA18" s="65"/>
      <c r="DB18" s="65"/>
      <c r="DC18" s="69"/>
    </row>
    <row r="19" spans="1:107" ht="15" x14ac:dyDescent="0.25">
      <c r="A19" s="552">
        <f t="shared" si="4"/>
        <v>0</v>
      </c>
      <c r="B19" s="51"/>
      <c r="C19" s="41" t="s">
        <v>26</v>
      </c>
      <c r="D19" s="42">
        <v>2</v>
      </c>
      <c r="E19" s="43">
        <v>150</v>
      </c>
      <c r="F19" s="44">
        <v>6.830028242554989</v>
      </c>
      <c r="G19" s="45">
        <v>7.1878875306701797</v>
      </c>
      <c r="H19" s="45">
        <v>11.453172303590042</v>
      </c>
      <c r="I19" s="43">
        <v>114.50417870885616</v>
      </c>
      <c r="J19" s="43">
        <v>133.40902457637395</v>
      </c>
      <c r="K19" s="43">
        <v>901.01716169684937</v>
      </c>
      <c r="L19" s="43">
        <v>199.84813913598589</v>
      </c>
      <c r="M19" s="43">
        <v>182.32496285649489</v>
      </c>
      <c r="N19" s="43">
        <v>364.60906138824146</v>
      </c>
      <c r="O19" s="43">
        <v>210.09481669248277</v>
      </c>
      <c r="P19" s="43">
        <v>162.0554461712488</v>
      </c>
      <c r="Q19" s="43">
        <v>82.442563015756122</v>
      </c>
      <c r="R19" s="43">
        <v>72.250370983670493</v>
      </c>
      <c r="S19" s="46">
        <v>98.392964994362941</v>
      </c>
      <c r="T19" s="45">
        <v>6.7950390000000009</v>
      </c>
      <c r="U19" s="45">
        <v>3.5952952499999991</v>
      </c>
      <c r="V19" s="45">
        <v>1.7245800000000002</v>
      </c>
      <c r="W19" s="46">
        <v>29.4007185</v>
      </c>
      <c r="X19" s="45">
        <v>0.17465666666666665</v>
      </c>
      <c r="Y19" s="45">
        <v>3.3575733333333333</v>
      </c>
      <c r="Z19" s="45">
        <v>1.8679100000000002</v>
      </c>
      <c r="AA19" s="45">
        <v>7.6094399999999993</v>
      </c>
      <c r="AB19" s="43">
        <v>125</v>
      </c>
      <c r="AC19" s="43">
        <v>67.384415000000004</v>
      </c>
      <c r="AD19" s="43">
        <v>26.047205000000005</v>
      </c>
      <c r="AE19" s="47">
        <v>0.05</v>
      </c>
      <c r="AF19" s="47">
        <v>0.02</v>
      </c>
      <c r="AG19" s="48"/>
      <c r="AH19" s="45">
        <v>8.9867390656795667</v>
      </c>
      <c r="AI19" s="45">
        <v>2.8081727008698505</v>
      </c>
      <c r="AJ19" s="45">
        <v>12.942277406682859</v>
      </c>
      <c r="AK19" s="45">
        <v>3.1170703084939997</v>
      </c>
      <c r="AL19" s="49">
        <v>8.2070255254070474</v>
      </c>
      <c r="AM19" s="45">
        <v>7.5353922483533111</v>
      </c>
      <c r="AN19" s="45">
        <v>6.4464292646806891</v>
      </c>
      <c r="AO19" s="45">
        <v>8.6582349064960287</v>
      </c>
      <c r="AP19" s="45">
        <v>9.0545689896143777</v>
      </c>
      <c r="AQ19" s="48"/>
      <c r="AR19" s="45">
        <v>7.8957091431464654</v>
      </c>
      <c r="AS19" s="45">
        <v>2.4672480983084739</v>
      </c>
      <c r="AT19" s="45">
        <v>11.371027611488394</v>
      </c>
      <c r="AU19" s="45">
        <v>2.7386441683388694</v>
      </c>
      <c r="AV19" s="49">
        <v>7.2106562798140752</v>
      </c>
      <c r="AW19" s="45">
        <v>6.620562257085977</v>
      </c>
      <c r="AX19" s="45">
        <v>5.6638042023686292</v>
      </c>
      <c r="AY19" s="45">
        <v>7.6070868437483723</v>
      </c>
      <c r="AZ19" s="50">
        <v>7.9553042139142756</v>
      </c>
      <c r="BB19" s="39"/>
      <c r="BC19" s="342"/>
      <c r="BD19" s="51"/>
      <c r="BE19" s="41"/>
      <c r="BF19" s="41" t="s">
        <v>22</v>
      </c>
      <c r="BG19" s="42">
        <v>5</v>
      </c>
      <c r="BH19" s="63"/>
      <c r="BI19" s="64"/>
      <c r="BJ19" s="65"/>
      <c r="BK19" s="65"/>
      <c r="BL19" s="63"/>
      <c r="BM19" s="63"/>
      <c r="BN19" s="63"/>
      <c r="BO19" s="63"/>
      <c r="BP19" s="63"/>
      <c r="BQ19" s="63"/>
      <c r="BR19" s="63"/>
      <c r="BS19" s="63"/>
      <c r="BT19" s="63"/>
      <c r="BU19" s="63"/>
      <c r="BV19" s="66"/>
      <c r="BW19" s="65"/>
      <c r="BX19" s="65"/>
      <c r="BY19" s="65"/>
      <c r="BZ19" s="66"/>
      <c r="CA19" s="65"/>
      <c r="CB19" s="65"/>
      <c r="CC19" s="65"/>
      <c r="CD19" s="65"/>
      <c r="CE19" s="63"/>
      <c r="CF19" s="63"/>
      <c r="CG19" s="63"/>
      <c r="CH19" s="67"/>
      <c r="CI19" s="67"/>
      <c r="CJ19" s="48"/>
      <c r="CK19" s="65"/>
      <c r="CL19" s="65"/>
      <c r="CM19" s="65"/>
      <c r="CN19" s="65"/>
      <c r="CO19" s="68"/>
      <c r="CP19" s="65"/>
      <c r="CQ19" s="65"/>
      <c r="CR19" s="65"/>
      <c r="CS19" s="65"/>
      <c r="CT19" s="48"/>
      <c r="CU19" s="65"/>
      <c r="CV19" s="65"/>
      <c r="CW19" s="65"/>
      <c r="CX19" s="65"/>
      <c r="CY19" s="68"/>
      <c r="CZ19" s="65"/>
      <c r="DA19" s="65"/>
      <c r="DB19" s="65"/>
      <c r="DC19" s="69"/>
    </row>
    <row r="20" spans="1:107" ht="15" x14ac:dyDescent="0.25">
      <c r="A20" s="552">
        <f t="shared" si="4"/>
        <v>0</v>
      </c>
      <c r="B20" s="51"/>
      <c r="C20" s="41" t="s">
        <v>27</v>
      </c>
      <c r="D20" s="42">
        <v>3</v>
      </c>
      <c r="E20" s="43">
        <v>150</v>
      </c>
      <c r="F20" s="44">
        <v>6.4193485832881381</v>
      </c>
      <c r="G20" s="45">
        <v>6.6705623066525659</v>
      </c>
      <c r="H20" s="45">
        <v>10.866122602564394</v>
      </c>
      <c r="I20" s="43">
        <v>104.71226916202434</v>
      </c>
      <c r="J20" s="43">
        <v>105.68399788539355</v>
      </c>
      <c r="K20" s="43">
        <v>904.83466956564212</v>
      </c>
      <c r="L20" s="43">
        <v>158.65626014558745</v>
      </c>
      <c r="M20" s="43">
        <v>212.75121568096887</v>
      </c>
      <c r="N20" s="43">
        <v>408.92657827627346</v>
      </c>
      <c r="O20" s="43">
        <v>241.63206763693128</v>
      </c>
      <c r="P20" s="43">
        <v>155.10975512072426</v>
      </c>
      <c r="Q20" s="43">
        <v>79.247459352278113</v>
      </c>
      <c r="R20" s="43">
        <v>68.976871737078255</v>
      </c>
      <c r="S20" s="46">
        <v>94.359036922851658</v>
      </c>
      <c r="T20" s="45">
        <v>6.7950390000000009</v>
      </c>
      <c r="U20" s="45">
        <v>3.3578032499999995</v>
      </c>
      <c r="V20" s="45">
        <v>1.55901</v>
      </c>
      <c r="W20" s="46">
        <v>27.870718500000002</v>
      </c>
      <c r="X20" s="45">
        <v>0.18241666666666664</v>
      </c>
      <c r="Y20" s="45">
        <v>3.4327893333333339</v>
      </c>
      <c r="Z20" s="45">
        <v>1.6327099999999999</v>
      </c>
      <c r="AA20" s="45">
        <v>6.5845900000000004</v>
      </c>
      <c r="AB20" s="43">
        <v>125</v>
      </c>
      <c r="AC20" s="43">
        <v>59.125184999999995</v>
      </c>
      <c r="AD20" s="43">
        <v>23.697205000000004</v>
      </c>
      <c r="AE20" s="47">
        <v>0.05</v>
      </c>
      <c r="AF20" s="47">
        <v>0.02</v>
      </c>
      <c r="AG20" s="48"/>
      <c r="AH20" s="45">
        <v>7.5208937147262303</v>
      </c>
      <c r="AI20" s="45">
        <v>2.4206422155653713</v>
      </c>
      <c r="AJ20" s="45">
        <v>10.864408784590273</v>
      </c>
      <c r="AK20" s="45">
        <v>2.6785667205560317</v>
      </c>
      <c r="AL20" s="49">
        <v>6.8205697120687816</v>
      </c>
      <c r="AM20" s="45">
        <v>6.1702940719789678</v>
      </c>
      <c r="AN20" s="45">
        <v>5.4687470156706866</v>
      </c>
      <c r="AO20" s="45">
        <v>7.3325309340751215</v>
      </c>
      <c r="AP20" s="45">
        <v>7.5101068361916887</v>
      </c>
      <c r="AQ20" s="48"/>
      <c r="AR20" s="45">
        <v>7.1992098371981132</v>
      </c>
      <c r="AS20" s="45">
        <v>2.3171064386288314</v>
      </c>
      <c r="AT20" s="45">
        <v>10.399715986441249</v>
      </c>
      <c r="AU20" s="45">
        <v>2.5639989894366457</v>
      </c>
      <c r="AV20" s="49">
        <v>6.5288401124823601</v>
      </c>
      <c r="AW20" s="45">
        <v>5.9063780803626447</v>
      </c>
      <c r="AX20" s="45">
        <v>5.2348376144812159</v>
      </c>
      <c r="AY20" s="45">
        <v>7.0189037146996363</v>
      </c>
      <c r="AZ20" s="50">
        <v>7.1888843353356844</v>
      </c>
      <c r="BB20" s="39"/>
      <c r="BC20" s="342"/>
      <c r="BD20" s="53" t="s">
        <v>23</v>
      </c>
      <c r="BE20" s="54"/>
      <c r="BF20" s="54" t="s">
        <v>24</v>
      </c>
      <c r="BG20" s="55">
        <v>1</v>
      </c>
      <c r="BH20" s="70"/>
      <c r="BI20" s="71"/>
      <c r="BJ20" s="72"/>
      <c r="BK20" s="72"/>
      <c r="BL20" s="70"/>
      <c r="BM20" s="70"/>
      <c r="BN20" s="70"/>
      <c r="BO20" s="70"/>
      <c r="BP20" s="70"/>
      <c r="BQ20" s="70"/>
      <c r="BR20" s="70"/>
      <c r="BS20" s="70"/>
      <c r="BT20" s="70"/>
      <c r="BU20" s="70"/>
      <c r="BV20" s="73"/>
      <c r="BW20" s="72"/>
      <c r="BX20" s="72"/>
      <c r="BY20" s="72"/>
      <c r="BZ20" s="73"/>
      <c r="CA20" s="72"/>
      <c r="CB20" s="72"/>
      <c r="CC20" s="72"/>
      <c r="CD20" s="72"/>
      <c r="CE20" s="70"/>
      <c r="CF20" s="70"/>
      <c r="CG20" s="70"/>
      <c r="CH20" s="74"/>
      <c r="CI20" s="74"/>
      <c r="CJ20" s="48"/>
      <c r="CK20" s="72"/>
      <c r="CL20" s="72"/>
      <c r="CM20" s="72"/>
      <c r="CN20" s="72"/>
      <c r="CO20" s="75"/>
      <c r="CP20" s="72"/>
      <c r="CQ20" s="72"/>
      <c r="CR20" s="72"/>
      <c r="CS20" s="72"/>
      <c r="CT20" s="48"/>
      <c r="CU20" s="72"/>
      <c r="CV20" s="72"/>
      <c r="CW20" s="72"/>
      <c r="CX20" s="72"/>
      <c r="CY20" s="75"/>
      <c r="CZ20" s="72"/>
      <c r="DA20" s="72"/>
      <c r="DB20" s="72"/>
      <c r="DC20" s="76"/>
    </row>
    <row r="21" spans="1:107" ht="15" x14ac:dyDescent="0.25">
      <c r="A21" s="552">
        <f t="shared" si="4"/>
        <v>0</v>
      </c>
      <c r="B21" s="51"/>
      <c r="C21" s="41" t="s">
        <v>28</v>
      </c>
      <c r="D21" s="42">
        <v>4</v>
      </c>
      <c r="E21" s="43">
        <v>160</v>
      </c>
      <c r="F21" s="44">
        <v>5.9392329883813915</v>
      </c>
      <c r="G21" s="45">
        <v>6.0610184936526963</v>
      </c>
      <c r="H21" s="45">
        <v>10.180347533005506</v>
      </c>
      <c r="I21" s="43">
        <v>95.275886064963231</v>
      </c>
      <c r="J21" s="43">
        <v>87.657946948021475</v>
      </c>
      <c r="K21" s="43">
        <v>907.07555740622274</v>
      </c>
      <c r="L21" s="43">
        <v>132.10442401538586</v>
      </c>
      <c r="M21" s="43">
        <v>247.35800025998202</v>
      </c>
      <c r="N21" s="43">
        <v>449.60623624003756</v>
      </c>
      <c r="O21" s="43">
        <v>280.70452620868269</v>
      </c>
      <c r="P21" s="43">
        <v>126.78414928762544</v>
      </c>
      <c r="Q21" s="43">
        <v>74.548098718058682</v>
      </c>
      <c r="R21" s="43">
        <v>66.593216564087967</v>
      </c>
      <c r="S21" s="46">
        <v>93.823531894615456</v>
      </c>
      <c r="T21" s="45">
        <v>6.7950390000000009</v>
      </c>
      <c r="U21" s="45">
        <v>3.0968032499999998</v>
      </c>
      <c r="V21" s="45">
        <v>1.4334400000000003</v>
      </c>
      <c r="W21" s="46">
        <v>25.440718500000006</v>
      </c>
      <c r="X21" s="45">
        <v>0.17977666666666667</v>
      </c>
      <c r="Y21" s="45">
        <v>3.2777653333333334</v>
      </c>
      <c r="Z21" s="45">
        <v>1.4260099999999998</v>
      </c>
      <c r="AA21" s="45">
        <v>5.7869600000000005</v>
      </c>
      <c r="AB21" s="43">
        <v>125</v>
      </c>
      <c r="AC21" s="43">
        <v>51.928834999999992</v>
      </c>
      <c r="AD21" s="43">
        <v>21.847205000000002</v>
      </c>
      <c r="AE21" s="47">
        <v>0.05</v>
      </c>
      <c r="AF21" s="47">
        <v>0.02</v>
      </c>
      <c r="AG21" s="48"/>
      <c r="AH21" s="45">
        <v>6.3383376632739328</v>
      </c>
      <c r="AI21" s="45">
        <v>2.0521077010099713</v>
      </c>
      <c r="AJ21" s="45">
        <v>9.0848373231700315</v>
      </c>
      <c r="AK21" s="45">
        <v>2.241089431538573</v>
      </c>
      <c r="AL21" s="49">
        <v>5.7186192161851155</v>
      </c>
      <c r="AM21" s="45">
        <v>5.2356238150410066</v>
      </c>
      <c r="AN21" s="45">
        <v>4.5061364102818038</v>
      </c>
      <c r="AO21" s="45">
        <v>6.202566460795345</v>
      </c>
      <c r="AP21" s="45">
        <v>6.2437491777204661</v>
      </c>
      <c r="AQ21" s="48"/>
      <c r="AR21" s="45">
        <v>6.6517290620186627</v>
      </c>
      <c r="AS21" s="45">
        <v>2.1535716710538391</v>
      </c>
      <c r="AT21" s="45">
        <v>9.5340260580292551</v>
      </c>
      <c r="AU21" s="45">
        <v>2.3518973734586517</v>
      </c>
      <c r="AV21" s="49">
        <v>6.0013693898517921</v>
      </c>
      <c r="AW21" s="45">
        <v>5.4944928683898304</v>
      </c>
      <c r="AX21" s="45">
        <v>4.7289368459126404</v>
      </c>
      <c r="AY21" s="45">
        <v>6.509244817522676</v>
      </c>
      <c r="AZ21" s="50">
        <v>6.5524637638105929</v>
      </c>
      <c r="BB21" s="39"/>
      <c r="BC21" s="342"/>
      <c r="BD21" s="40" t="s">
        <v>25</v>
      </c>
      <c r="BE21" s="352"/>
      <c r="BF21" s="41" t="s">
        <v>26</v>
      </c>
      <c r="BG21" s="42">
        <v>2</v>
      </c>
      <c r="BH21" s="43"/>
      <c r="BI21" s="44"/>
      <c r="BJ21" s="45"/>
      <c r="BK21" s="45"/>
      <c r="BL21" s="43"/>
      <c r="BM21" s="43"/>
      <c r="BN21" s="43"/>
      <c r="BO21" s="43"/>
      <c r="BP21" s="43"/>
      <c r="BQ21" s="43"/>
      <c r="BR21" s="43"/>
      <c r="BS21" s="43"/>
      <c r="BT21" s="43"/>
      <c r="BU21" s="43"/>
      <c r="BV21" s="46"/>
      <c r="BW21" s="45"/>
      <c r="BX21" s="45"/>
      <c r="BY21" s="45"/>
      <c r="BZ21" s="46"/>
      <c r="CA21" s="45"/>
      <c r="CB21" s="45"/>
      <c r="CC21" s="45"/>
      <c r="CD21" s="45"/>
      <c r="CE21" s="43"/>
      <c r="CF21" s="43"/>
      <c r="CG21" s="43"/>
      <c r="CH21" s="47"/>
      <c r="CI21" s="47"/>
      <c r="CJ21" s="48"/>
      <c r="CK21" s="45"/>
      <c r="CL21" s="45"/>
      <c r="CM21" s="45"/>
      <c r="CN21" s="45"/>
      <c r="CO21" s="49"/>
      <c r="CP21" s="45"/>
      <c r="CQ21" s="45"/>
      <c r="CR21" s="45"/>
      <c r="CS21" s="45"/>
      <c r="CT21" s="48"/>
      <c r="CU21" s="45"/>
      <c r="CV21" s="45"/>
      <c r="CW21" s="45"/>
      <c r="CX21" s="45"/>
      <c r="CY21" s="49"/>
      <c r="CZ21" s="45"/>
      <c r="DA21" s="45"/>
      <c r="DB21" s="45"/>
      <c r="DC21" s="50"/>
    </row>
    <row r="22" spans="1:107" ht="15" x14ac:dyDescent="0.25">
      <c r="A22" s="552">
        <f t="shared" si="4"/>
        <v>0</v>
      </c>
      <c r="B22" s="51"/>
      <c r="C22" s="41" t="s">
        <v>29</v>
      </c>
      <c r="D22" s="42">
        <v>5</v>
      </c>
      <c r="E22" s="43">
        <v>180</v>
      </c>
      <c r="F22" s="44">
        <v>5.4068310505115562</v>
      </c>
      <c r="G22" s="45">
        <v>5.3815037925204701</v>
      </c>
      <c r="H22" s="45">
        <v>9.4158988806584798</v>
      </c>
      <c r="I22" s="43">
        <v>86.870593931019044</v>
      </c>
      <c r="J22" s="43">
        <v>76.536046897179034</v>
      </c>
      <c r="K22" s="43">
        <v>907.31487173806693</v>
      </c>
      <c r="L22" s="43">
        <v>115.76904243477151</v>
      </c>
      <c r="M22" s="43">
        <v>264.28078715017284</v>
      </c>
      <c r="N22" s="43">
        <v>470.84298108374554</v>
      </c>
      <c r="O22" s="43">
        <v>301.2729034151435</v>
      </c>
      <c r="P22" s="43">
        <v>118.39461111813313</v>
      </c>
      <c r="Q22" s="43">
        <v>68.866700234863231</v>
      </c>
      <c r="R22" s="43">
        <v>64.998220101096024</v>
      </c>
      <c r="S22" s="46">
        <v>92.724341167638485</v>
      </c>
      <c r="T22" s="45">
        <v>6.7950390000000009</v>
      </c>
      <c r="U22" s="45">
        <v>2.81229525</v>
      </c>
      <c r="V22" s="45">
        <v>1.3478700000000003</v>
      </c>
      <c r="W22" s="46">
        <v>22.110718500000001</v>
      </c>
      <c r="X22" s="45">
        <v>0.16673666666666667</v>
      </c>
      <c r="Y22" s="45">
        <v>2.892501333333334</v>
      </c>
      <c r="Z22" s="45">
        <v>1.2478100000000003</v>
      </c>
      <c r="AA22" s="45">
        <v>5.2165499999999998</v>
      </c>
      <c r="AB22" s="43">
        <v>75</v>
      </c>
      <c r="AC22" s="43">
        <v>45.795364999999997</v>
      </c>
      <c r="AD22" s="43">
        <v>20.497205000000001</v>
      </c>
      <c r="AE22" s="47">
        <v>0.05</v>
      </c>
      <c r="AF22" s="47">
        <v>0.02</v>
      </c>
      <c r="AG22" s="48"/>
      <c r="AH22" s="45">
        <v>5.2004182104469301</v>
      </c>
      <c r="AI22" s="45">
        <v>1.6264678706188409</v>
      </c>
      <c r="AJ22" s="45">
        <v>7.5751501771922527</v>
      </c>
      <c r="AK22" s="45">
        <v>1.8854360797468721</v>
      </c>
      <c r="AL22" s="49">
        <v>4.751773572965849</v>
      </c>
      <c r="AM22" s="45">
        <v>4.3462252156719368</v>
      </c>
      <c r="AN22" s="45">
        <v>3.7783246495056311</v>
      </c>
      <c r="AO22" s="45">
        <v>5.1130402611199175</v>
      </c>
      <c r="AP22" s="45">
        <v>5.0490478072026921</v>
      </c>
      <c r="AQ22" s="48"/>
      <c r="AR22" s="45">
        <v>5.9659015049140267</v>
      </c>
      <c r="AS22" s="45">
        <v>1.8658782283175912</v>
      </c>
      <c r="AT22" s="45">
        <v>8.6901856760818301</v>
      </c>
      <c r="AU22" s="45">
        <v>2.1629656482212751</v>
      </c>
      <c r="AV22" s="49">
        <v>5.4512179526291114</v>
      </c>
      <c r="AW22" s="45">
        <v>4.9859743016022007</v>
      </c>
      <c r="AX22" s="45">
        <v>4.3344807668078289</v>
      </c>
      <c r="AY22" s="45">
        <v>5.8656618283551056</v>
      </c>
      <c r="AZ22" s="50">
        <v>5.7922499099903506</v>
      </c>
      <c r="BB22" s="39"/>
      <c r="BC22" s="342"/>
      <c r="BD22" s="51"/>
      <c r="BE22" s="41"/>
      <c r="BF22" s="41" t="s">
        <v>27</v>
      </c>
      <c r="BG22" s="42">
        <v>3</v>
      </c>
      <c r="BH22" s="43"/>
      <c r="BI22" s="44"/>
      <c r="BJ22" s="45"/>
      <c r="BK22" s="45"/>
      <c r="BL22" s="43"/>
      <c r="BM22" s="43"/>
      <c r="BN22" s="43"/>
      <c r="BO22" s="43"/>
      <c r="BP22" s="43"/>
      <c r="BQ22" s="43"/>
      <c r="BR22" s="43"/>
      <c r="BS22" s="43"/>
      <c r="BT22" s="43"/>
      <c r="BU22" s="43"/>
      <c r="BV22" s="46"/>
      <c r="BW22" s="45"/>
      <c r="BX22" s="45"/>
      <c r="BY22" s="45"/>
      <c r="BZ22" s="46"/>
      <c r="CA22" s="45"/>
      <c r="CB22" s="45"/>
      <c r="CC22" s="45"/>
      <c r="CD22" s="45"/>
      <c r="CE22" s="43"/>
      <c r="CF22" s="43"/>
      <c r="CG22" s="43"/>
      <c r="CH22" s="47"/>
      <c r="CI22" s="47"/>
      <c r="CJ22" s="48"/>
      <c r="CK22" s="45"/>
      <c r="CL22" s="45"/>
      <c r="CM22" s="45"/>
      <c r="CN22" s="45"/>
      <c r="CO22" s="49"/>
      <c r="CP22" s="45"/>
      <c r="CQ22" s="45"/>
      <c r="CR22" s="45"/>
      <c r="CS22" s="45"/>
      <c r="CT22" s="48"/>
      <c r="CU22" s="45"/>
      <c r="CV22" s="45"/>
      <c r="CW22" s="45"/>
      <c r="CX22" s="45"/>
      <c r="CY22" s="49"/>
      <c r="CZ22" s="45"/>
      <c r="DA22" s="45"/>
      <c r="DB22" s="45"/>
      <c r="DC22" s="50"/>
    </row>
    <row r="23" spans="1:107" ht="15" x14ac:dyDescent="0.25">
      <c r="A23" s="552">
        <f t="shared" si="4"/>
        <v>0</v>
      </c>
      <c r="B23" s="77" t="str">
        <f>IF($BE$6=1,BD25,BD26)</f>
        <v>AR (1. Aufw.)</v>
      </c>
      <c r="C23" s="54" t="s">
        <v>31</v>
      </c>
      <c r="D23" s="55">
        <v>1</v>
      </c>
      <c r="E23" s="56">
        <v>130</v>
      </c>
      <c r="F23" s="57">
        <v>7.0378917572567401</v>
      </c>
      <c r="G23" s="58">
        <v>7.4575589319007882</v>
      </c>
      <c r="H23" s="58">
        <v>11.739361732038024</v>
      </c>
      <c r="I23" s="56">
        <v>116.65106295229094</v>
      </c>
      <c r="J23" s="56">
        <v>134.58053167416443</v>
      </c>
      <c r="K23" s="56">
        <v>903.24660476955933</v>
      </c>
      <c r="L23" s="56">
        <v>201.60146545302604</v>
      </c>
      <c r="M23" s="56">
        <v>145.01019775407141</v>
      </c>
      <c r="N23" s="56">
        <v>306.71283685509667</v>
      </c>
      <c r="O23" s="56">
        <v>174.45245121599675</v>
      </c>
      <c r="P23" s="56">
        <v>258.95845805103022</v>
      </c>
      <c r="Q23" s="56">
        <v>84.396462523635677</v>
      </c>
      <c r="R23" s="56">
        <v>72.33855429587986</v>
      </c>
      <c r="S23" s="59">
        <v>96.124284139946127</v>
      </c>
      <c r="T23" s="58">
        <v>6.7950390000000009</v>
      </c>
      <c r="U23" s="58">
        <v>3.8092792499999999</v>
      </c>
      <c r="V23" s="58">
        <v>1.9301500000000003</v>
      </c>
      <c r="W23" s="59">
        <v>30.030718499999995</v>
      </c>
      <c r="X23" s="58">
        <v>0.15649666666666667</v>
      </c>
      <c r="Y23" s="58">
        <v>4.2611239999999997</v>
      </c>
      <c r="Z23" s="58">
        <v>2.1316100000000002</v>
      </c>
      <c r="AA23" s="58">
        <v>8.1511349999999982</v>
      </c>
      <c r="AB23" s="56">
        <v>200</v>
      </c>
      <c r="AC23" s="56">
        <v>57.370519999999992</v>
      </c>
      <c r="AD23" s="56">
        <v>27.398159999999997</v>
      </c>
      <c r="AE23" s="60">
        <v>0.15</v>
      </c>
      <c r="AF23" s="60">
        <v>0.02</v>
      </c>
      <c r="AG23" s="48"/>
      <c r="AH23" s="58">
        <v>9.6717066167490842</v>
      </c>
      <c r="AI23" s="58">
        <v>3.1417114460548343</v>
      </c>
      <c r="AJ23" s="58">
        <v>14.363645491561808</v>
      </c>
      <c r="AK23" s="58">
        <v>3.4010851185978486</v>
      </c>
      <c r="AL23" s="61">
        <v>8.8872691754653079</v>
      </c>
      <c r="AM23" s="58">
        <v>8.0808238297449595</v>
      </c>
      <c r="AN23" s="58">
        <v>6.8977290974348433</v>
      </c>
      <c r="AO23" s="58">
        <v>9.4274812605098113</v>
      </c>
      <c r="AP23" s="58">
        <v>9.5084615748864838</v>
      </c>
      <c r="AQ23" s="48"/>
      <c r="AR23" s="58">
        <v>8.3240488716472036</v>
      </c>
      <c r="AS23" s="58">
        <v>2.7039446763495962</v>
      </c>
      <c r="AT23" s="58">
        <v>12.362211943000814</v>
      </c>
      <c r="AU23" s="58">
        <v>2.9271771638330075</v>
      </c>
      <c r="AV23" s="61">
        <v>7.6489151174152292</v>
      </c>
      <c r="AW23" s="58">
        <v>6.9548400450320909</v>
      </c>
      <c r="AX23" s="58">
        <v>5.9365979951250809</v>
      </c>
      <c r="AY23" s="58">
        <v>8.1138539307139688</v>
      </c>
      <c r="AZ23" s="62">
        <v>8.1835504301244679</v>
      </c>
      <c r="BB23" s="39"/>
      <c r="BC23" s="342"/>
      <c r="BD23" s="51"/>
      <c r="BE23" s="41"/>
      <c r="BF23" s="41" t="s">
        <v>28</v>
      </c>
      <c r="BG23" s="42">
        <v>4</v>
      </c>
      <c r="BH23" s="43"/>
      <c r="BI23" s="44"/>
      <c r="BJ23" s="45"/>
      <c r="BK23" s="45"/>
      <c r="BL23" s="43"/>
      <c r="BM23" s="43"/>
      <c r="BN23" s="43"/>
      <c r="BO23" s="43"/>
      <c r="BP23" s="43"/>
      <c r="BQ23" s="43"/>
      <c r="BR23" s="43"/>
      <c r="BS23" s="43"/>
      <c r="BT23" s="43"/>
      <c r="BU23" s="43"/>
      <c r="BV23" s="46"/>
      <c r="BW23" s="45"/>
      <c r="BX23" s="45"/>
      <c r="BY23" s="45"/>
      <c r="BZ23" s="46"/>
      <c r="CA23" s="45"/>
      <c r="CB23" s="45"/>
      <c r="CC23" s="45"/>
      <c r="CD23" s="45"/>
      <c r="CE23" s="43"/>
      <c r="CF23" s="43"/>
      <c r="CG23" s="43"/>
      <c r="CH23" s="47"/>
      <c r="CI23" s="47"/>
      <c r="CJ23" s="48"/>
      <c r="CK23" s="45"/>
      <c r="CL23" s="45"/>
      <c r="CM23" s="45"/>
      <c r="CN23" s="45"/>
      <c r="CO23" s="49"/>
      <c r="CP23" s="45"/>
      <c r="CQ23" s="45"/>
      <c r="CR23" s="45"/>
      <c r="CS23" s="45"/>
      <c r="CT23" s="48"/>
      <c r="CU23" s="45"/>
      <c r="CV23" s="45"/>
      <c r="CW23" s="45"/>
      <c r="CX23" s="45"/>
      <c r="CY23" s="49"/>
      <c r="CZ23" s="45"/>
      <c r="DA23" s="45"/>
      <c r="DB23" s="45"/>
      <c r="DC23" s="50"/>
    </row>
    <row r="24" spans="1:107" ht="15" x14ac:dyDescent="0.25">
      <c r="A24" s="552">
        <f t="shared" si="4"/>
        <v>0</v>
      </c>
      <c r="B24" s="51"/>
      <c r="C24" s="41" t="s">
        <v>33</v>
      </c>
      <c r="D24" s="42">
        <v>2</v>
      </c>
      <c r="E24" s="63">
        <v>130</v>
      </c>
      <c r="F24" s="64">
        <v>7.0033073562494703</v>
      </c>
      <c r="G24" s="65">
        <v>7.422254226191316</v>
      </c>
      <c r="H24" s="65">
        <v>11.680014611198645</v>
      </c>
      <c r="I24" s="63">
        <v>114.44078808603155</v>
      </c>
      <c r="J24" s="63">
        <v>125.57243018453286</v>
      </c>
      <c r="K24" s="63">
        <v>902.26706298084969</v>
      </c>
      <c r="L24" s="63">
        <v>188.15127508227508</v>
      </c>
      <c r="M24" s="63">
        <v>165.94506067005025</v>
      </c>
      <c r="N24" s="63">
        <v>329.08431732168214</v>
      </c>
      <c r="O24" s="63">
        <v>193.79740213661398</v>
      </c>
      <c r="P24" s="63">
        <v>210.75696206844415</v>
      </c>
      <c r="Q24" s="63">
        <v>84.489643465979611</v>
      </c>
      <c r="R24" s="63">
        <v>71.36155871331809</v>
      </c>
      <c r="S24" s="66">
        <v>96.101377482215227</v>
      </c>
      <c r="T24" s="65">
        <v>6.7950390000000009</v>
      </c>
      <c r="U24" s="65">
        <v>3.5952952499999991</v>
      </c>
      <c r="V24" s="65">
        <v>1.7245800000000002</v>
      </c>
      <c r="W24" s="66">
        <v>29.4007185</v>
      </c>
      <c r="X24" s="65">
        <v>0.17465666666666665</v>
      </c>
      <c r="Y24" s="65">
        <v>4.5665800000000001</v>
      </c>
      <c r="Z24" s="65">
        <v>1.8679100000000002</v>
      </c>
      <c r="AA24" s="65">
        <v>6.8990649999999984</v>
      </c>
      <c r="AB24" s="63">
        <v>125</v>
      </c>
      <c r="AC24" s="63">
        <v>48.048409999999997</v>
      </c>
      <c r="AD24" s="63">
        <v>24.548160000000003</v>
      </c>
      <c r="AE24" s="67">
        <v>0.05</v>
      </c>
      <c r="AF24" s="67">
        <v>0.02</v>
      </c>
      <c r="AG24" s="48"/>
      <c r="AH24" s="65">
        <v>9.1065787963645537</v>
      </c>
      <c r="AI24" s="65">
        <v>2.9414638088902674</v>
      </c>
      <c r="AJ24" s="65">
        <v>13.230680603364652</v>
      </c>
      <c r="AK24" s="65">
        <v>3.177868617031355</v>
      </c>
      <c r="AL24" s="68">
        <v>8.3411466902436544</v>
      </c>
      <c r="AM24" s="65">
        <v>7.6325592920286809</v>
      </c>
      <c r="AN24" s="65">
        <v>6.4295328164402239</v>
      </c>
      <c r="AO24" s="65">
        <v>8.4432349064960288</v>
      </c>
      <c r="AP24" s="65">
        <v>9.1135985537470674</v>
      </c>
      <c r="AQ24" s="48"/>
      <c r="AR24" s="65">
        <v>8.0130542698805431</v>
      </c>
      <c r="AS24" s="65">
        <v>2.5882507207796506</v>
      </c>
      <c r="AT24" s="65">
        <v>11.641930968031639</v>
      </c>
      <c r="AU24" s="65">
        <v>2.7962678696623318</v>
      </c>
      <c r="AV24" s="68">
        <v>7.3395358011550238</v>
      </c>
      <c r="AW24" s="65">
        <v>6.7160360869575539</v>
      </c>
      <c r="AX24" s="65">
        <v>5.6574698951356828</v>
      </c>
      <c r="AY24" s="65">
        <v>7.4293651910321694</v>
      </c>
      <c r="AZ24" s="69">
        <v>8.0192310897516812</v>
      </c>
      <c r="BB24" s="39"/>
      <c r="BC24" s="342"/>
      <c r="BD24" s="51"/>
      <c r="BE24" s="41"/>
      <c r="BF24" s="41" t="s">
        <v>29</v>
      </c>
      <c r="BG24" s="42">
        <v>5</v>
      </c>
      <c r="BH24" s="43"/>
      <c r="BI24" s="44"/>
      <c r="BJ24" s="45"/>
      <c r="BK24" s="45"/>
      <c r="BL24" s="43"/>
      <c r="BM24" s="43"/>
      <c r="BN24" s="43"/>
      <c r="BO24" s="43"/>
      <c r="BP24" s="43"/>
      <c r="BQ24" s="43"/>
      <c r="BR24" s="43"/>
      <c r="BS24" s="43"/>
      <c r="BT24" s="43"/>
      <c r="BU24" s="43"/>
      <c r="BV24" s="46"/>
      <c r="BW24" s="45"/>
      <c r="BX24" s="45"/>
      <c r="BY24" s="45"/>
      <c r="BZ24" s="46"/>
      <c r="CA24" s="45"/>
      <c r="CB24" s="45"/>
      <c r="CC24" s="45"/>
      <c r="CD24" s="45"/>
      <c r="CE24" s="43"/>
      <c r="CF24" s="43"/>
      <c r="CG24" s="43"/>
      <c r="CH24" s="47"/>
      <c r="CI24" s="47"/>
      <c r="CJ24" s="48"/>
      <c r="CK24" s="45"/>
      <c r="CL24" s="45"/>
      <c r="CM24" s="45"/>
      <c r="CN24" s="45"/>
      <c r="CO24" s="49"/>
      <c r="CP24" s="45"/>
      <c r="CQ24" s="45"/>
      <c r="CR24" s="45"/>
      <c r="CS24" s="45"/>
      <c r="CT24" s="48"/>
      <c r="CU24" s="45"/>
      <c r="CV24" s="45"/>
      <c r="CW24" s="45"/>
      <c r="CX24" s="45"/>
      <c r="CY24" s="49"/>
      <c r="CZ24" s="45"/>
      <c r="DA24" s="45"/>
      <c r="DB24" s="45"/>
      <c r="DC24" s="50"/>
    </row>
    <row r="25" spans="1:107" ht="15" x14ac:dyDescent="0.25">
      <c r="A25" s="552">
        <f t="shared" si="4"/>
        <v>0</v>
      </c>
      <c r="B25" s="51"/>
      <c r="C25" s="41" t="s">
        <v>34</v>
      </c>
      <c r="D25" s="42">
        <v>3</v>
      </c>
      <c r="E25" s="63">
        <v>140</v>
      </c>
      <c r="F25" s="64">
        <v>6.7469299578027551</v>
      </c>
      <c r="G25" s="65">
        <v>7.1026087454292277</v>
      </c>
      <c r="H25" s="65">
        <v>11.311186936706306</v>
      </c>
      <c r="I25" s="63">
        <v>106.76856275174364</v>
      </c>
      <c r="J25" s="63">
        <v>102.01695534682311</v>
      </c>
      <c r="K25" s="63">
        <v>906.95956846746549</v>
      </c>
      <c r="L25" s="63">
        <v>153.24971018206699</v>
      </c>
      <c r="M25" s="63">
        <v>191.7121358140094</v>
      </c>
      <c r="N25" s="63">
        <v>363.70557998780635</v>
      </c>
      <c r="O25" s="63">
        <v>220.00873637188374</v>
      </c>
      <c r="P25" s="63">
        <v>212.50533124955257</v>
      </c>
      <c r="Q25" s="63">
        <v>82.743482597210146</v>
      </c>
      <c r="R25" s="63">
        <v>68.480822171944681</v>
      </c>
      <c r="S25" s="66">
        <v>92.19796379518715</v>
      </c>
      <c r="T25" s="65">
        <v>6.7950390000000009</v>
      </c>
      <c r="U25" s="65">
        <v>3.3578032499999995</v>
      </c>
      <c r="V25" s="65">
        <v>1.55901</v>
      </c>
      <c r="W25" s="66">
        <v>27.870718500000002</v>
      </c>
      <c r="X25" s="65">
        <v>0.18241666666666664</v>
      </c>
      <c r="Y25" s="65">
        <v>4.6417959999999994</v>
      </c>
      <c r="Z25" s="65">
        <v>1.6327099999999999</v>
      </c>
      <c r="AA25" s="65">
        <v>5.8742149999999995</v>
      </c>
      <c r="AB25" s="63">
        <v>125</v>
      </c>
      <c r="AC25" s="63">
        <v>39.789179999999995</v>
      </c>
      <c r="AD25" s="63">
        <v>22.198160000000001</v>
      </c>
      <c r="AE25" s="67">
        <v>0.05</v>
      </c>
      <c r="AF25" s="67">
        <v>0.02</v>
      </c>
      <c r="AG25" s="48"/>
      <c r="AH25" s="65">
        <v>7.8</v>
      </c>
      <c r="AI25" s="65">
        <v>2.4343197765216669</v>
      </c>
      <c r="AJ25" s="65">
        <v>11</v>
      </c>
      <c r="AK25" s="65">
        <v>2.75</v>
      </c>
      <c r="AL25" s="68">
        <v>6.8</v>
      </c>
      <c r="AM25" s="65">
        <v>6.4</v>
      </c>
      <c r="AN25" s="65">
        <v>5.5</v>
      </c>
      <c r="AO25" s="65">
        <v>7.35</v>
      </c>
      <c r="AP25" s="65">
        <v>7.5</v>
      </c>
      <c r="AQ25" s="48"/>
      <c r="AR25" s="65">
        <v>7.3575094002381789</v>
      </c>
      <c r="AS25" s="65">
        <v>2.2962218767876754</v>
      </c>
      <c r="AT25" s="65">
        <v>10.375974795207689</v>
      </c>
      <c r="AU25" s="65">
        <v>2.5939936988019223</v>
      </c>
      <c r="AV25" s="68">
        <v>6.4142389643102078</v>
      </c>
      <c r="AW25" s="65">
        <v>6.036930789939019</v>
      </c>
      <c r="AX25" s="65">
        <v>5.1879873976038446</v>
      </c>
      <c r="AY25" s="65">
        <v>6.9330377040705917</v>
      </c>
      <c r="AZ25" s="69">
        <v>7.0745282694597877</v>
      </c>
      <c r="BB25" s="39"/>
      <c r="BC25" s="342"/>
      <c r="BD25" s="77" t="s">
        <v>30</v>
      </c>
      <c r="BE25" s="353"/>
      <c r="BF25" s="54" t="s">
        <v>31</v>
      </c>
      <c r="BG25" s="55">
        <v>1</v>
      </c>
      <c r="BH25" s="56"/>
      <c r="BI25" s="57"/>
      <c r="BJ25" s="58"/>
      <c r="BK25" s="58"/>
      <c r="BL25" s="56"/>
      <c r="BM25" s="56"/>
      <c r="BN25" s="56"/>
      <c r="BO25" s="56"/>
      <c r="BP25" s="56"/>
      <c r="BQ25" s="56"/>
      <c r="BR25" s="56"/>
      <c r="BS25" s="56"/>
      <c r="BT25" s="56"/>
      <c r="BU25" s="56"/>
      <c r="BV25" s="59"/>
      <c r="BW25" s="58"/>
      <c r="BX25" s="58"/>
      <c r="BY25" s="58"/>
      <c r="BZ25" s="59"/>
      <c r="CA25" s="58"/>
      <c r="CB25" s="58"/>
      <c r="CC25" s="58"/>
      <c r="CD25" s="58"/>
      <c r="CE25" s="56"/>
      <c r="CF25" s="56"/>
      <c r="CG25" s="56"/>
      <c r="CH25" s="60"/>
      <c r="CI25" s="60"/>
      <c r="CJ25" s="48"/>
      <c r="CK25" s="58"/>
      <c r="CL25" s="58"/>
      <c r="CM25" s="58"/>
      <c r="CN25" s="58"/>
      <c r="CO25" s="61"/>
      <c r="CP25" s="58"/>
      <c r="CQ25" s="58"/>
      <c r="CR25" s="58"/>
      <c r="CS25" s="58"/>
      <c r="CT25" s="48"/>
      <c r="CU25" s="58"/>
      <c r="CV25" s="58"/>
      <c r="CW25" s="58"/>
      <c r="CX25" s="58"/>
      <c r="CY25" s="61"/>
      <c r="CZ25" s="58"/>
      <c r="DA25" s="58"/>
      <c r="DB25" s="58"/>
      <c r="DC25" s="62"/>
    </row>
    <row r="26" spans="1:107" ht="15" x14ac:dyDescent="0.25">
      <c r="A26" s="552">
        <f t="shared" si="4"/>
        <v>0</v>
      </c>
      <c r="B26" s="51"/>
      <c r="C26" s="41" t="s">
        <v>35</v>
      </c>
      <c r="D26" s="42">
        <v>4</v>
      </c>
      <c r="E26" s="63">
        <v>150</v>
      </c>
      <c r="F26" s="64">
        <v>6.4364973238002978</v>
      </c>
      <c r="G26" s="65">
        <v>6.7144138734618952</v>
      </c>
      <c r="H26" s="65">
        <v>10.864437359335424</v>
      </c>
      <c r="I26" s="63">
        <v>97.661652072338043</v>
      </c>
      <c r="J26" s="63">
        <v>81.996638540967922</v>
      </c>
      <c r="K26" s="63">
        <v>909.37082069512439</v>
      </c>
      <c r="L26" s="63">
        <v>123.7939970874252</v>
      </c>
      <c r="M26" s="63">
        <v>223.67531760316933</v>
      </c>
      <c r="N26" s="63">
        <v>407.64805866912388</v>
      </c>
      <c r="O26" s="63">
        <v>257.76474061860347</v>
      </c>
      <c r="P26" s="63">
        <v>183.07933732429427</v>
      </c>
      <c r="Q26" s="63">
        <v>79.359006248682817</v>
      </c>
      <c r="R26" s="63">
        <v>65.770331267982357</v>
      </c>
      <c r="S26" s="66">
        <v>91.556823678470224</v>
      </c>
      <c r="T26" s="65">
        <v>6.7950390000000009</v>
      </c>
      <c r="U26" s="65">
        <v>3.0968032499999998</v>
      </c>
      <c r="V26" s="65">
        <v>1.4334400000000003</v>
      </c>
      <c r="W26" s="66">
        <v>25.440718500000006</v>
      </c>
      <c r="X26" s="65">
        <v>0.17977666666666667</v>
      </c>
      <c r="Y26" s="65">
        <v>4.4867719999999993</v>
      </c>
      <c r="Z26" s="65">
        <v>1.4260099999999998</v>
      </c>
      <c r="AA26" s="65">
        <v>5.0765849999999997</v>
      </c>
      <c r="AB26" s="63">
        <v>125</v>
      </c>
      <c r="AC26" s="63">
        <v>32.592829999999992</v>
      </c>
      <c r="AD26" s="63">
        <v>20.34816</v>
      </c>
      <c r="AE26" s="67">
        <v>0.05</v>
      </c>
      <c r="AF26" s="67">
        <v>0.02</v>
      </c>
      <c r="AG26" s="48"/>
      <c r="AH26" s="65">
        <v>6.5008858690282878</v>
      </c>
      <c r="AI26" s="65">
        <v>2.0634306997609322</v>
      </c>
      <c r="AJ26" s="65">
        <v>9.156161092797344</v>
      </c>
      <c r="AK26" s="65">
        <v>2.2909536538264414</v>
      </c>
      <c r="AL26" s="68">
        <v>5.7444012854177613</v>
      </c>
      <c r="AM26" s="65">
        <v>5.2473468575057662</v>
      </c>
      <c r="AN26" s="65">
        <v>4.555548288097139</v>
      </c>
      <c r="AO26" s="65">
        <v>6.2254774404777891</v>
      </c>
      <c r="AP26" s="65">
        <v>6.2561364275447504</v>
      </c>
      <c r="AQ26" s="48"/>
      <c r="AR26" s="65">
        <v>6.7322441644968727</v>
      </c>
      <c r="AS26" s="65">
        <v>2.1368655852722505</v>
      </c>
      <c r="AT26" s="65">
        <v>9.4820172708849633</v>
      </c>
      <c r="AU26" s="65">
        <v>2.3724857931417924</v>
      </c>
      <c r="AV26" s="68">
        <v>5.9488372525547222</v>
      </c>
      <c r="AW26" s="65">
        <v>5.434093287014524</v>
      </c>
      <c r="AX26" s="65">
        <v>4.7176744826024617</v>
      </c>
      <c r="AY26" s="65">
        <v>6.4470342987467619</v>
      </c>
      <c r="AZ26" s="69">
        <v>6.478784400337422</v>
      </c>
      <c r="BB26" s="39"/>
      <c r="BC26" s="342"/>
      <c r="BD26" s="40" t="s">
        <v>32</v>
      </c>
      <c r="BE26" s="352"/>
      <c r="BF26" s="41" t="s">
        <v>33</v>
      </c>
      <c r="BG26" s="42">
        <v>2</v>
      </c>
      <c r="BH26" s="63"/>
      <c r="BI26" s="64"/>
      <c r="BJ26" s="65"/>
      <c r="BK26" s="65"/>
      <c r="BL26" s="63"/>
      <c r="BM26" s="63"/>
      <c r="BN26" s="63"/>
      <c r="BO26" s="63"/>
      <c r="BP26" s="63"/>
      <c r="BQ26" s="63"/>
      <c r="BR26" s="63"/>
      <c r="BS26" s="63"/>
      <c r="BT26" s="63"/>
      <c r="BU26" s="63"/>
      <c r="BV26" s="66"/>
      <c r="BW26" s="65"/>
      <c r="BX26" s="65"/>
      <c r="BY26" s="65"/>
      <c r="BZ26" s="66"/>
      <c r="CA26" s="65"/>
      <c r="CB26" s="65"/>
      <c r="CC26" s="65"/>
      <c r="CD26" s="65"/>
      <c r="CE26" s="63"/>
      <c r="CF26" s="63"/>
      <c r="CG26" s="63"/>
      <c r="CH26" s="67"/>
      <c r="CI26" s="67"/>
      <c r="CJ26" s="48"/>
      <c r="CK26" s="65"/>
      <c r="CL26" s="65"/>
      <c r="CM26" s="65"/>
      <c r="CN26" s="65"/>
      <c r="CO26" s="68"/>
      <c r="CP26" s="65"/>
      <c r="CQ26" s="65"/>
      <c r="CR26" s="65"/>
      <c r="CS26" s="65"/>
      <c r="CT26" s="48"/>
      <c r="CU26" s="65"/>
      <c r="CV26" s="65"/>
      <c r="CW26" s="65"/>
      <c r="CX26" s="65"/>
      <c r="CY26" s="68"/>
      <c r="CZ26" s="65"/>
      <c r="DA26" s="65"/>
      <c r="DB26" s="65"/>
      <c r="DC26" s="69"/>
    </row>
    <row r="27" spans="1:107" ht="15" x14ac:dyDescent="0.25">
      <c r="A27" s="552">
        <f t="shared" si="4"/>
        <v>0</v>
      </c>
      <c r="B27" s="51"/>
      <c r="C27" s="41" t="s">
        <v>36</v>
      </c>
      <c r="D27" s="42">
        <v>5</v>
      </c>
      <c r="E27" s="63">
        <v>160</v>
      </c>
      <c r="F27" s="64">
        <v>5.81275441553995</v>
      </c>
      <c r="G27" s="65">
        <v>5.9079412187463607</v>
      </c>
      <c r="H27" s="65">
        <v>9.9903296791250042</v>
      </c>
      <c r="I27" s="63">
        <v>88.452973388692754</v>
      </c>
      <c r="J27" s="63">
        <v>70.856321319688377</v>
      </c>
      <c r="K27" s="63">
        <v>910.26843256137147</v>
      </c>
      <c r="L27" s="63">
        <v>107.43434852547301</v>
      </c>
      <c r="M27" s="63">
        <v>248.10951197019591</v>
      </c>
      <c r="N27" s="63">
        <v>439.33028878467576</v>
      </c>
      <c r="O27" s="63">
        <v>284.33011663275505</v>
      </c>
      <c r="P27" s="63">
        <v>160.10966173126832</v>
      </c>
      <c r="Q27" s="63">
        <v>72.866044162493807</v>
      </c>
      <c r="R27" s="63">
        <v>64.126718627620832</v>
      </c>
      <c r="S27" s="66">
        <v>90.209547167638476</v>
      </c>
      <c r="T27" s="65">
        <v>6.7950390000000009</v>
      </c>
      <c r="U27" s="65">
        <v>2.81229525</v>
      </c>
      <c r="V27" s="65">
        <v>1.3478700000000003</v>
      </c>
      <c r="W27" s="66">
        <v>22.110718500000001</v>
      </c>
      <c r="X27" s="65">
        <v>0.16673666666666667</v>
      </c>
      <c r="Y27" s="65">
        <v>4.1015079999999999</v>
      </c>
      <c r="Z27" s="65">
        <v>1.2478100000000003</v>
      </c>
      <c r="AA27" s="65">
        <v>4.5061749999999989</v>
      </c>
      <c r="AB27" s="63">
        <v>75</v>
      </c>
      <c r="AC27" s="63">
        <v>26.459359999999997</v>
      </c>
      <c r="AD27" s="63">
        <v>18.998159999999999</v>
      </c>
      <c r="AE27" s="67">
        <v>0.05</v>
      </c>
      <c r="AF27" s="67">
        <v>0.02</v>
      </c>
      <c r="AG27" s="48"/>
      <c r="AH27" s="65">
        <v>5.1584602011079914</v>
      </c>
      <c r="AI27" s="65">
        <v>1.6031618735362501</v>
      </c>
      <c r="AJ27" s="65">
        <v>7.5280154110299753</v>
      </c>
      <c r="AK27" s="65">
        <v>1.8568896020767733</v>
      </c>
      <c r="AL27" s="68">
        <v>4.6962159246909039</v>
      </c>
      <c r="AM27" s="65">
        <v>4.2622434868160211</v>
      </c>
      <c r="AN27" s="65">
        <v>3.7532670645622797</v>
      </c>
      <c r="AO27" s="65">
        <v>5.0549651867473671</v>
      </c>
      <c r="AP27" s="65">
        <v>5.039614121739028</v>
      </c>
      <c r="AQ27" s="48"/>
      <c r="AR27" s="65">
        <v>5.8770268135530008</v>
      </c>
      <c r="AS27" s="65">
        <v>1.8264801801155086</v>
      </c>
      <c r="AT27" s="65">
        <v>8.5766578976339716</v>
      </c>
      <c r="AU27" s="65">
        <v>2.1155518421696744</v>
      </c>
      <c r="AV27" s="68">
        <v>5.3503925271566217</v>
      </c>
      <c r="AW27" s="65">
        <v>4.8559683086299712</v>
      </c>
      <c r="AX27" s="65">
        <v>4.2760921509329481</v>
      </c>
      <c r="AY27" s="65">
        <v>5.7591150819987291</v>
      </c>
      <c r="AZ27" s="69">
        <v>5.7416256341493055</v>
      </c>
      <c r="BB27" s="39"/>
      <c r="BC27" s="342"/>
      <c r="BD27" s="51"/>
      <c r="BE27" s="41"/>
      <c r="BF27" s="41" t="s">
        <v>34</v>
      </c>
      <c r="BG27" s="42">
        <v>3</v>
      </c>
      <c r="BH27" s="63"/>
      <c r="BI27" s="64"/>
      <c r="BJ27" s="65"/>
      <c r="BK27" s="65"/>
      <c r="BL27" s="63"/>
      <c r="BM27" s="63"/>
      <c r="BN27" s="63"/>
      <c r="BO27" s="63"/>
      <c r="BP27" s="63"/>
      <c r="BQ27" s="63"/>
      <c r="BR27" s="63"/>
      <c r="BS27" s="63"/>
      <c r="BT27" s="63"/>
      <c r="BU27" s="63"/>
      <c r="BV27" s="66"/>
      <c r="BW27" s="65"/>
      <c r="BX27" s="65"/>
      <c r="BY27" s="65"/>
      <c r="BZ27" s="66"/>
      <c r="CA27" s="65"/>
      <c r="CB27" s="65"/>
      <c r="CC27" s="65"/>
      <c r="CD27" s="65"/>
      <c r="CE27" s="63"/>
      <c r="CF27" s="63"/>
      <c r="CG27" s="63"/>
      <c r="CH27" s="67"/>
      <c r="CI27" s="67"/>
      <c r="CJ27" s="48"/>
      <c r="CK27" s="65"/>
      <c r="CL27" s="65"/>
      <c r="CM27" s="65"/>
      <c r="CN27" s="65"/>
      <c r="CO27" s="68"/>
      <c r="CP27" s="65"/>
      <c r="CQ27" s="65"/>
      <c r="CR27" s="65"/>
      <c r="CS27" s="65"/>
      <c r="CT27" s="48"/>
      <c r="CU27" s="65"/>
      <c r="CV27" s="65"/>
      <c r="CW27" s="65"/>
      <c r="CX27" s="65"/>
      <c r="CY27" s="68"/>
      <c r="CZ27" s="65"/>
      <c r="DA27" s="65"/>
      <c r="DB27" s="65"/>
      <c r="DC27" s="69"/>
    </row>
    <row r="28" spans="1:107" ht="15" x14ac:dyDescent="0.25">
      <c r="A28" s="552">
        <f t="shared" si="4"/>
        <v>0</v>
      </c>
      <c r="B28" s="53" t="str">
        <f>IF($BE$6=1,BD30,BD31)</f>
        <v>L (1. Aufw.)</v>
      </c>
      <c r="C28" s="54" t="s">
        <v>38</v>
      </c>
      <c r="D28" s="55">
        <v>1</v>
      </c>
      <c r="E28" s="78">
        <v>120</v>
      </c>
      <c r="F28" s="79">
        <v>7.1042591039210041</v>
      </c>
      <c r="G28" s="80">
        <v>7.5285211103429148</v>
      </c>
      <c r="H28" s="80">
        <v>11.849275842049925</v>
      </c>
      <c r="I28" s="78">
        <v>123.03021216317771</v>
      </c>
      <c r="J28" s="78">
        <v>166.80610151686358</v>
      </c>
      <c r="K28" s="78">
        <v>890.38076696814778</v>
      </c>
      <c r="L28" s="78">
        <v>250.23170366113112</v>
      </c>
      <c r="M28" s="78">
        <v>125.37769165114031</v>
      </c>
      <c r="N28" s="78">
        <v>258.74050616222127</v>
      </c>
      <c r="O28" s="78">
        <v>162.84096468934848</v>
      </c>
      <c r="P28" s="78">
        <v>165.46828464225871</v>
      </c>
      <c r="Q28" s="78">
        <v>84.443158074041563</v>
      </c>
      <c r="R28" s="78">
        <v>75.519032756415385</v>
      </c>
      <c r="S28" s="81">
        <v>107.32313832301676</v>
      </c>
      <c r="T28" s="80">
        <v>11.222824268956098</v>
      </c>
      <c r="U28" s="80">
        <v>3.3176667916798408</v>
      </c>
      <c r="V28" s="80">
        <v>2.2032155851242514</v>
      </c>
      <c r="W28" s="81">
        <v>26.327163202953784</v>
      </c>
      <c r="X28" s="80">
        <v>0.15649666666666667</v>
      </c>
      <c r="Y28" s="80">
        <v>4.2611239999999997</v>
      </c>
      <c r="Z28" s="80">
        <v>2.7481324038572308</v>
      </c>
      <c r="AA28" s="80">
        <v>8.8615099999999991</v>
      </c>
      <c r="AB28" s="78">
        <v>200</v>
      </c>
      <c r="AC28" s="78">
        <v>76.706524999999999</v>
      </c>
      <c r="AD28" s="78">
        <v>28.897205</v>
      </c>
      <c r="AE28" s="82">
        <v>0.15</v>
      </c>
      <c r="AF28" s="82">
        <v>0.02</v>
      </c>
      <c r="AG28" s="48"/>
      <c r="AH28" s="72">
        <v>11.771961559345725</v>
      </c>
      <c r="AI28" s="72">
        <v>3.1804439070004973</v>
      </c>
      <c r="AJ28" s="72">
        <v>16.994658752055312</v>
      </c>
      <c r="AK28" s="72">
        <v>4.2512567278007518</v>
      </c>
      <c r="AL28" s="75">
        <v>10.467229079313686</v>
      </c>
      <c r="AM28" s="72">
        <v>9.5531329981414821</v>
      </c>
      <c r="AN28" s="72">
        <v>8.2480335960227222</v>
      </c>
      <c r="AO28" s="72">
        <v>11.216279710217496</v>
      </c>
      <c r="AP28" s="72">
        <v>11.156966218851013</v>
      </c>
      <c r="AQ28" s="48"/>
      <c r="AR28" s="72">
        <v>9.6647714076390336</v>
      </c>
      <c r="AS28" s="72">
        <v>2.6111420073042262</v>
      </c>
      <c r="AT28" s="72">
        <v>13.952601795496815</v>
      </c>
      <c r="AU28" s="72">
        <v>3.4902785115504051</v>
      </c>
      <c r="AV28" s="75">
        <v>8.5935870426492738</v>
      </c>
      <c r="AW28" s="72">
        <v>7.843114861389533</v>
      </c>
      <c r="AX28" s="72">
        <v>6.7716292536481131</v>
      </c>
      <c r="AY28" s="72">
        <v>9.208557035877444</v>
      </c>
      <c r="AZ28" s="76">
        <v>9.159860704976591</v>
      </c>
      <c r="BB28" s="39"/>
      <c r="BC28" s="342"/>
      <c r="BD28" s="51"/>
      <c r="BE28" s="41"/>
      <c r="BF28" s="41" t="s">
        <v>35</v>
      </c>
      <c r="BG28" s="42">
        <v>4</v>
      </c>
      <c r="BH28" s="63"/>
      <c r="BI28" s="64"/>
      <c r="BJ28" s="65"/>
      <c r="BK28" s="65"/>
      <c r="BL28" s="63"/>
      <c r="BM28" s="63"/>
      <c r="BN28" s="63"/>
      <c r="BO28" s="63"/>
      <c r="BP28" s="63"/>
      <c r="BQ28" s="63"/>
      <c r="BR28" s="63"/>
      <c r="BS28" s="63"/>
      <c r="BT28" s="63"/>
      <c r="BU28" s="63"/>
      <c r="BV28" s="66"/>
      <c r="BW28" s="65"/>
      <c r="BX28" s="65"/>
      <c r="BY28" s="65"/>
      <c r="BZ28" s="66"/>
      <c r="CA28" s="65"/>
      <c r="CB28" s="65"/>
      <c r="CC28" s="65"/>
      <c r="CD28" s="65"/>
      <c r="CE28" s="63"/>
      <c r="CF28" s="63"/>
      <c r="CG28" s="63"/>
      <c r="CH28" s="67"/>
      <c r="CI28" s="67"/>
      <c r="CJ28" s="48"/>
      <c r="CK28" s="65"/>
      <c r="CL28" s="65"/>
      <c r="CM28" s="65"/>
      <c r="CN28" s="65"/>
      <c r="CO28" s="68"/>
      <c r="CP28" s="65"/>
      <c r="CQ28" s="65"/>
      <c r="CR28" s="65"/>
      <c r="CS28" s="65"/>
      <c r="CT28" s="48"/>
      <c r="CU28" s="65"/>
      <c r="CV28" s="65"/>
      <c r="CW28" s="65"/>
      <c r="CX28" s="65"/>
      <c r="CY28" s="68"/>
      <c r="CZ28" s="65"/>
      <c r="DA28" s="65"/>
      <c r="DB28" s="65"/>
      <c r="DC28" s="69"/>
    </row>
    <row r="29" spans="1:107" ht="15" x14ac:dyDescent="0.25">
      <c r="A29" s="552">
        <f t="shared" si="4"/>
        <v>0</v>
      </c>
      <c r="B29" s="51"/>
      <c r="C29" s="41" t="s">
        <v>40</v>
      </c>
      <c r="D29" s="42">
        <v>2</v>
      </c>
      <c r="E29" s="83">
        <v>120</v>
      </c>
      <c r="F29" s="84">
        <v>6.9944709317673635</v>
      </c>
      <c r="G29" s="85">
        <v>7.3947435194420343</v>
      </c>
      <c r="H29" s="85">
        <v>11.687648796955324</v>
      </c>
      <c r="I29" s="83">
        <v>119.78854464697673</v>
      </c>
      <c r="J29" s="83">
        <v>154.18491764096447</v>
      </c>
      <c r="K29" s="83">
        <v>893.37229638646636</v>
      </c>
      <c r="L29" s="83">
        <v>231.09682521771896</v>
      </c>
      <c r="M29" s="83">
        <v>147.69435107789664</v>
      </c>
      <c r="N29" s="83">
        <v>282.25741086892583</v>
      </c>
      <c r="O29" s="83">
        <v>186.47742371145807</v>
      </c>
      <c r="P29" s="83">
        <v>139.30556231568221</v>
      </c>
      <c r="Q29" s="83">
        <v>83.700902551820647</v>
      </c>
      <c r="R29" s="83">
        <v>74.409588201783123</v>
      </c>
      <c r="S29" s="86">
        <v>105.6022223330077</v>
      </c>
      <c r="T29" s="85">
        <v>11.222824268956098</v>
      </c>
      <c r="U29" s="85">
        <v>3.1312988296169855</v>
      </c>
      <c r="V29" s="85">
        <v>1.9685628235078008</v>
      </c>
      <c r="W29" s="86">
        <v>25.760869520122018</v>
      </c>
      <c r="X29" s="85">
        <v>0.17465666666666665</v>
      </c>
      <c r="Y29" s="85">
        <v>4.5665800000000001</v>
      </c>
      <c r="Z29" s="85">
        <v>2.4845324038572305</v>
      </c>
      <c r="AA29" s="85">
        <v>7.6094399999999993</v>
      </c>
      <c r="AB29" s="83">
        <v>125</v>
      </c>
      <c r="AC29" s="83">
        <v>67.384415000000004</v>
      </c>
      <c r="AD29" s="83">
        <v>26.047205000000005</v>
      </c>
      <c r="AE29" s="87">
        <v>0.05</v>
      </c>
      <c r="AF29" s="87">
        <v>0.02</v>
      </c>
      <c r="AG29" s="48"/>
      <c r="AH29" s="45">
        <v>10.943478209533014</v>
      </c>
      <c r="AI29" s="45">
        <v>2.9274465934140448</v>
      </c>
      <c r="AJ29" s="45">
        <v>15.616511195284266</v>
      </c>
      <c r="AK29" s="45">
        <v>3.9288094536739924</v>
      </c>
      <c r="AL29" s="49">
        <v>9.7039291506302732</v>
      </c>
      <c r="AM29" s="45">
        <v>8.9511075267439537</v>
      </c>
      <c r="AN29" s="45">
        <v>7.5755842546567997</v>
      </c>
      <c r="AO29" s="45">
        <v>10.247126516326727</v>
      </c>
      <c r="AP29" s="45">
        <v>10.567716137405823</v>
      </c>
      <c r="AQ29" s="48"/>
      <c r="AR29" s="45">
        <v>9.1865233725176765</v>
      </c>
      <c r="AS29" s="45">
        <v>2.4574505506639071</v>
      </c>
      <c r="AT29" s="45">
        <v>13.109309704449508</v>
      </c>
      <c r="AU29" s="45">
        <v>3.2980464877157805</v>
      </c>
      <c r="AV29" s="49">
        <v>8.1459815828814701</v>
      </c>
      <c r="AW29" s="45">
        <v>7.5140240543194876</v>
      </c>
      <c r="AX29" s="45">
        <v>6.3593384555979586</v>
      </c>
      <c r="AY29" s="45">
        <v>8.6019696335099756</v>
      </c>
      <c r="AZ29" s="50">
        <v>8.8710891940957666</v>
      </c>
      <c r="BB29" s="39"/>
      <c r="BC29" s="342"/>
      <c r="BD29" s="51"/>
      <c r="BE29" s="41"/>
      <c r="BF29" s="41" t="s">
        <v>36</v>
      </c>
      <c r="BG29" s="42">
        <v>5</v>
      </c>
      <c r="BH29" s="63"/>
      <c r="BI29" s="64"/>
      <c r="BJ29" s="65"/>
      <c r="BK29" s="65"/>
      <c r="BL29" s="63"/>
      <c r="BM29" s="63"/>
      <c r="BN29" s="63"/>
      <c r="BO29" s="63"/>
      <c r="BP29" s="63"/>
      <c r="BQ29" s="63"/>
      <c r="BR29" s="63"/>
      <c r="BS29" s="63"/>
      <c r="BT29" s="63"/>
      <c r="BU29" s="63"/>
      <c r="BV29" s="66"/>
      <c r="BW29" s="65"/>
      <c r="BX29" s="65"/>
      <c r="BY29" s="65"/>
      <c r="BZ29" s="66"/>
      <c r="CA29" s="65"/>
      <c r="CB29" s="65"/>
      <c r="CC29" s="65"/>
      <c r="CD29" s="65"/>
      <c r="CE29" s="63"/>
      <c r="CF29" s="63"/>
      <c r="CG29" s="63"/>
      <c r="CH29" s="67"/>
      <c r="CI29" s="67"/>
      <c r="CJ29" s="48"/>
      <c r="CK29" s="65"/>
      <c r="CL29" s="65"/>
      <c r="CM29" s="65"/>
      <c r="CN29" s="65"/>
      <c r="CO29" s="68"/>
      <c r="CP29" s="65"/>
      <c r="CQ29" s="65"/>
      <c r="CR29" s="65"/>
      <c r="CS29" s="65"/>
      <c r="CT29" s="48"/>
      <c r="CU29" s="65"/>
      <c r="CV29" s="65"/>
      <c r="CW29" s="65"/>
      <c r="CX29" s="65"/>
      <c r="CY29" s="68"/>
      <c r="CZ29" s="65"/>
      <c r="DA29" s="65"/>
      <c r="DB29" s="65"/>
      <c r="DC29" s="69"/>
    </row>
    <row r="30" spans="1:107" ht="15" x14ac:dyDescent="0.25">
      <c r="A30" s="552">
        <f t="shared" si="4"/>
        <v>0</v>
      </c>
      <c r="B30" s="51"/>
      <c r="C30" s="41" t="s">
        <v>41</v>
      </c>
      <c r="D30" s="42">
        <v>3</v>
      </c>
      <c r="E30" s="83">
        <v>125</v>
      </c>
      <c r="F30" s="84">
        <v>6.8833024568091608</v>
      </c>
      <c r="G30" s="85">
        <v>7.2607079774071979</v>
      </c>
      <c r="H30" s="85">
        <v>11.52210759084964</v>
      </c>
      <c r="I30" s="83">
        <v>115.94621235223252</v>
      </c>
      <c r="J30" s="83">
        <v>138.95318988716099</v>
      </c>
      <c r="K30" s="83">
        <v>894.30791047626872</v>
      </c>
      <c r="L30" s="83">
        <v>208.1538434156933</v>
      </c>
      <c r="M30" s="83">
        <v>166.20063058350905</v>
      </c>
      <c r="N30" s="83">
        <v>303.22623689772001</v>
      </c>
      <c r="O30" s="83">
        <v>204.46106753638571</v>
      </c>
      <c r="P30" s="83">
        <v>139.21028914354761</v>
      </c>
      <c r="Q30" s="83">
        <v>83.068207808343558</v>
      </c>
      <c r="R30" s="83">
        <v>72.9013176960229</v>
      </c>
      <c r="S30" s="86">
        <v>103.08147623651955</v>
      </c>
      <c r="T30" s="85">
        <v>11.222824268956098</v>
      </c>
      <c r="U30" s="85">
        <v>2.9244567290569843</v>
      </c>
      <c r="V30" s="85">
        <v>1.7795690124418095</v>
      </c>
      <c r="W30" s="86">
        <v>24.385584861816294</v>
      </c>
      <c r="X30" s="85">
        <v>0.18241666666666664</v>
      </c>
      <c r="Y30" s="85">
        <v>4.6417959999999994</v>
      </c>
      <c r="Z30" s="85">
        <v>2.2495324038572306</v>
      </c>
      <c r="AA30" s="85">
        <v>6.5845900000000004</v>
      </c>
      <c r="AB30" s="83">
        <v>125</v>
      </c>
      <c r="AC30" s="83">
        <v>59.125184999999995</v>
      </c>
      <c r="AD30" s="83">
        <v>23.697205000000004</v>
      </c>
      <c r="AE30" s="87">
        <v>0.05</v>
      </c>
      <c r="AF30" s="87">
        <v>0.02</v>
      </c>
      <c r="AG30" s="48"/>
      <c r="AH30" s="45">
        <v>9.9</v>
      </c>
      <c r="AI30" s="45">
        <v>2.65</v>
      </c>
      <c r="AJ30" s="45">
        <v>13.5</v>
      </c>
      <c r="AK30" s="45">
        <v>3.55</v>
      </c>
      <c r="AL30" s="49">
        <v>8.6999999999999993</v>
      </c>
      <c r="AM30" s="45">
        <v>8</v>
      </c>
      <c r="AN30" s="45">
        <v>6.8</v>
      </c>
      <c r="AO30" s="45">
        <v>9.3000000000000007</v>
      </c>
      <c r="AP30" s="45">
        <v>9.5</v>
      </c>
      <c r="AQ30" s="48"/>
      <c r="AR30" s="45">
        <v>8.6134911920020514</v>
      </c>
      <c r="AS30" s="45">
        <v>2.3056314806874179</v>
      </c>
      <c r="AT30" s="45">
        <v>11.745669807275524</v>
      </c>
      <c r="AU30" s="45">
        <v>3.088676134505786</v>
      </c>
      <c r="AV30" s="49">
        <v>7.5694316535775599</v>
      </c>
      <c r="AW30" s="45">
        <v>6.9603969228299407</v>
      </c>
      <c r="AX30" s="45">
        <v>5.9163373844054492</v>
      </c>
      <c r="AY30" s="45">
        <v>8.0914614227898074</v>
      </c>
      <c r="AZ30" s="50">
        <v>8.2654713458605542</v>
      </c>
      <c r="BB30" s="39"/>
      <c r="BC30" s="342"/>
      <c r="BD30" s="53" t="s">
        <v>37</v>
      </c>
      <c r="BE30" s="54"/>
      <c r="BF30" s="54" t="s">
        <v>38</v>
      </c>
      <c r="BG30" s="55">
        <v>1</v>
      </c>
      <c r="BH30" s="78"/>
      <c r="BI30" s="79"/>
      <c r="BJ30" s="80"/>
      <c r="BK30" s="80"/>
      <c r="BL30" s="78"/>
      <c r="BM30" s="78"/>
      <c r="BN30" s="78"/>
      <c r="BO30" s="78"/>
      <c r="BP30" s="78"/>
      <c r="BQ30" s="78"/>
      <c r="BR30" s="78"/>
      <c r="BS30" s="78"/>
      <c r="BT30" s="78"/>
      <c r="BU30" s="78"/>
      <c r="BV30" s="81"/>
      <c r="BW30" s="80"/>
      <c r="BX30" s="80"/>
      <c r="BY30" s="80"/>
      <c r="BZ30" s="81"/>
      <c r="CA30" s="80"/>
      <c r="CB30" s="80"/>
      <c r="CC30" s="80"/>
      <c r="CD30" s="80"/>
      <c r="CE30" s="78"/>
      <c r="CF30" s="78"/>
      <c r="CG30" s="78"/>
      <c r="CH30" s="82"/>
      <c r="CI30" s="82"/>
      <c r="CJ30" s="48"/>
      <c r="CK30" s="72"/>
      <c r="CL30" s="72"/>
      <c r="CM30" s="72"/>
      <c r="CN30" s="72"/>
      <c r="CO30" s="75"/>
      <c r="CP30" s="72"/>
      <c r="CQ30" s="72"/>
      <c r="CR30" s="72"/>
      <c r="CS30" s="72"/>
      <c r="CT30" s="48"/>
      <c r="CU30" s="72"/>
      <c r="CV30" s="72"/>
      <c r="CW30" s="72"/>
      <c r="CX30" s="72"/>
      <c r="CY30" s="75"/>
      <c r="CZ30" s="72"/>
      <c r="DA30" s="72"/>
      <c r="DB30" s="72"/>
      <c r="DC30" s="76"/>
    </row>
    <row r="31" spans="1:107" ht="15" x14ac:dyDescent="0.25">
      <c r="A31" s="552">
        <f t="shared" si="4"/>
        <v>0</v>
      </c>
      <c r="B31" s="51"/>
      <c r="C31" s="41" t="s">
        <v>42</v>
      </c>
      <c r="D31" s="42">
        <v>4</v>
      </c>
      <c r="E31" s="83">
        <v>130</v>
      </c>
      <c r="F31" s="84">
        <v>6.5203989567770391</v>
      </c>
      <c r="G31" s="85">
        <v>6.7998526832097133</v>
      </c>
      <c r="H31" s="85">
        <v>11.008530595221716</v>
      </c>
      <c r="I31" s="83">
        <v>109.23982515842437</v>
      </c>
      <c r="J31" s="83">
        <v>122.24610660027591</v>
      </c>
      <c r="K31" s="83">
        <v>900.48176936725736</v>
      </c>
      <c r="L31" s="83">
        <v>183.18994597163967</v>
      </c>
      <c r="M31" s="83">
        <v>195.59488960046292</v>
      </c>
      <c r="N31" s="83">
        <v>333.4222994481097</v>
      </c>
      <c r="O31" s="83">
        <v>237.41577203763174</v>
      </c>
      <c r="P31" s="83">
        <v>137.42651668864318</v>
      </c>
      <c r="Q31" s="83">
        <v>80.027451548174341</v>
      </c>
      <c r="R31" s="83">
        <v>71.086228572620499</v>
      </c>
      <c r="S31" s="86">
        <v>102.55107867277501</v>
      </c>
      <c r="T31" s="85">
        <v>11.222824268956098</v>
      </c>
      <c r="U31" s="85">
        <v>2.697140489999835</v>
      </c>
      <c r="V31" s="85">
        <v>1.6362341519262789</v>
      </c>
      <c r="W31" s="86">
        <v>22.201309228036617</v>
      </c>
      <c r="X31" s="85">
        <v>0.17977666666666667</v>
      </c>
      <c r="Y31" s="85">
        <v>4.4867719999999993</v>
      </c>
      <c r="Z31" s="85">
        <v>2.0431324038572307</v>
      </c>
      <c r="AA31" s="85">
        <v>5.7869600000000005</v>
      </c>
      <c r="AB31" s="83">
        <v>125</v>
      </c>
      <c r="AC31" s="83">
        <v>51.928834999999992</v>
      </c>
      <c r="AD31" s="83">
        <v>21.847205000000002</v>
      </c>
      <c r="AE31" s="87">
        <v>0.05</v>
      </c>
      <c r="AF31" s="87">
        <v>0.02</v>
      </c>
      <c r="AG31" s="48"/>
      <c r="AH31" s="45">
        <v>8.6901604037460718</v>
      </c>
      <c r="AI31" s="45">
        <v>2.3232984556071492</v>
      </c>
      <c r="AJ31" s="45">
        <v>11.94068409586945</v>
      </c>
      <c r="AK31" s="45">
        <v>3.1815905476241482</v>
      </c>
      <c r="AL31" s="49">
        <v>7.706898655816012</v>
      </c>
      <c r="AM31" s="45">
        <v>7.0226544278687859</v>
      </c>
      <c r="AN31" s="45">
        <v>5.9422935357850193</v>
      </c>
      <c r="AO31" s="45">
        <v>8.2847873763911295</v>
      </c>
      <c r="AP31" s="45">
        <v>8.2105028271618448</v>
      </c>
      <c r="AQ31" s="48"/>
      <c r="AR31" s="45">
        <v>8.048808200019872</v>
      </c>
      <c r="AS31" s="45">
        <v>2.1518341194856889</v>
      </c>
      <c r="AT31" s="45">
        <v>11.059436373953634</v>
      </c>
      <c r="AU31" s="45">
        <v>2.9467824411830303</v>
      </c>
      <c r="AV31" s="49">
        <v>7.1381132471288051</v>
      </c>
      <c r="AW31" s="45">
        <v>6.5043676892972329</v>
      </c>
      <c r="AX31" s="45">
        <v>5.5037397143019522</v>
      </c>
      <c r="AY31" s="45">
        <v>7.6733525588058322</v>
      </c>
      <c r="AZ31" s="50">
        <v>7.6045503663038723</v>
      </c>
      <c r="BB31" s="39"/>
      <c r="BC31" s="342"/>
      <c r="BD31" s="40" t="s">
        <v>39</v>
      </c>
      <c r="BE31" s="352"/>
      <c r="BF31" s="41" t="s">
        <v>40</v>
      </c>
      <c r="BG31" s="42">
        <v>2</v>
      </c>
      <c r="BH31" s="83"/>
      <c r="BI31" s="84"/>
      <c r="BJ31" s="85"/>
      <c r="BK31" s="85"/>
      <c r="BL31" s="83"/>
      <c r="BM31" s="83"/>
      <c r="BN31" s="83"/>
      <c r="BO31" s="83"/>
      <c r="BP31" s="83"/>
      <c r="BQ31" s="83"/>
      <c r="BR31" s="83"/>
      <c r="BS31" s="83"/>
      <c r="BT31" s="83"/>
      <c r="BU31" s="83"/>
      <c r="BV31" s="86"/>
      <c r="BW31" s="85"/>
      <c r="BX31" s="85"/>
      <c r="BY31" s="85"/>
      <c r="BZ31" s="86"/>
      <c r="CA31" s="85"/>
      <c r="CB31" s="85"/>
      <c r="CC31" s="85"/>
      <c r="CD31" s="85"/>
      <c r="CE31" s="83"/>
      <c r="CF31" s="83"/>
      <c r="CG31" s="83"/>
      <c r="CH31" s="87"/>
      <c r="CI31" s="87"/>
      <c r="CJ31" s="48"/>
      <c r="CK31" s="45"/>
      <c r="CL31" s="45"/>
      <c r="CM31" s="45"/>
      <c r="CN31" s="45"/>
      <c r="CO31" s="49"/>
      <c r="CP31" s="45"/>
      <c r="CQ31" s="45"/>
      <c r="CR31" s="45"/>
      <c r="CS31" s="45"/>
      <c r="CT31" s="48"/>
      <c r="CU31" s="45"/>
      <c r="CV31" s="45"/>
      <c r="CW31" s="45"/>
      <c r="CX31" s="45"/>
      <c r="CY31" s="49"/>
      <c r="CZ31" s="45"/>
      <c r="DA31" s="45"/>
      <c r="DB31" s="45"/>
      <c r="DC31" s="50"/>
    </row>
    <row r="32" spans="1:107" ht="15" x14ac:dyDescent="0.25">
      <c r="A32" s="552">
        <f t="shared" si="4"/>
        <v>0</v>
      </c>
      <c r="B32" s="51"/>
      <c r="C32" s="41" t="s">
        <v>43</v>
      </c>
      <c r="D32" s="42">
        <v>5</v>
      </c>
      <c r="E32" s="83">
        <v>140</v>
      </c>
      <c r="F32" s="84">
        <v>6.0583380569028664</v>
      </c>
      <c r="G32" s="85">
        <v>6.1958029378612753</v>
      </c>
      <c r="H32" s="85">
        <v>10.369623983810932</v>
      </c>
      <c r="I32" s="83">
        <v>102.16436464483708</v>
      </c>
      <c r="J32" s="83">
        <v>108.70725777801113</v>
      </c>
      <c r="K32" s="83">
        <v>905</v>
      </c>
      <c r="L32" s="83">
        <v>163.12275858260338</v>
      </c>
      <c r="M32" s="83">
        <v>220.80246383697741</v>
      </c>
      <c r="N32" s="83">
        <v>363.55584358830458</v>
      </c>
      <c r="O32" s="83">
        <v>267.76423887870027</v>
      </c>
      <c r="P32" s="83">
        <v>113.75023641958447</v>
      </c>
      <c r="Q32" s="83">
        <v>75.249368240985547</v>
      </c>
      <c r="R32" s="83">
        <v>69.362599859235686</v>
      </c>
      <c r="S32" s="86">
        <v>95</v>
      </c>
      <c r="T32" s="85">
        <v>11.222824268956098</v>
      </c>
      <c r="U32" s="85">
        <v>2.4493501124455381</v>
      </c>
      <c r="V32" s="85">
        <v>1.5385582419612078</v>
      </c>
      <c r="W32" s="86">
        <v>19.208042618782979</v>
      </c>
      <c r="X32" s="85">
        <v>0.16673666666666667</v>
      </c>
      <c r="Y32" s="85">
        <v>4.1015079999999999</v>
      </c>
      <c r="Z32" s="85">
        <v>1.8653324038572305</v>
      </c>
      <c r="AA32" s="85">
        <v>5.2165499999999998</v>
      </c>
      <c r="AB32" s="83">
        <v>75</v>
      </c>
      <c r="AC32" s="83">
        <v>45.795364999999997</v>
      </c>
      <c r="AD32" s="83">
        <v>20.497205000000001</v>
      </c>
      <c r="AE32" s="87">
        <v>0.05</v>
      </c>
      <c r="AF32" s="87">
        <v>0.02</v>
      </c>
      <c r="AG32" s="48"/>
      <c r="AH32" s="45">
        <v>7.3531355627072097</v>
      </c>
      <c r="AI32" s="45">
        <v>1.9414206578780335</v>
      </c>
      <c r="AJ32" s="45">
        <v>10.515819755167039</v>
      </c>
      <c r="AK32" s="45">
        <v>2.7484262890467615</v>
      </c>
      <c r="AL32" s="49">
        <v>6.6417998822632835</v>
      </c>
      <c r="AM32" s="45">
        <v>6.0266217381134748</v>
      </c>
      <c r="AN32" s="45">
        <v>5.3148894097498109</v>
      </c>
      <c r="AO32" s="45">
        <v>7.1262257561980151</v>
      </c>
      <c r="AP32" s="45">
        <v>6.9505612527470007</v>
      </c>
      <c r="AQ32" s="48"/>
      <c r="AR32" s="45">
        <v>7.2742644891923458</v>
      </c>
      <c r="AS32" s="45">
        <v>1.9205966257185614</v>
      </c>
      <c r="AT32" s="45">
        <v>10.403025154019568</v>
      </c>
      <c r="AU32" s="45">
        <v>2.7189461672613033</v>
      </c>
      <c r="AV32" s="49">
        <v>6.5705587250293842</v>
      </c>
      <c r="AW32" s="45">
        <v>5.9619790938837491</v>
      </c>
      <c r="AX32" s="45">
        <v>5.2578809363189993</v>
      </c>
      <c r="AY32" s="45">
        <v>7.0497885586640594</v>
      </c>
      <c r="AZ32" s="50">
        <v>6.8760082647244136</v>
      </c>
      <c r="BB32" s="39"/>
      <c r="BC32" s="342"/>
      <c r="BD32" s="51"/>
      <c r="BE32" s="41"/>
      <c r="BF32" s="41" t="s">
        <v>41</v>
      </c>
      <c r="BG32" s="42">
        <v>3</v>
      </c>
      <c r="BH32" s="83"/>
      <c r="BI32" s="84"/>
      <c r="BJ32" s="85"/>
      <c r="BK32" s="85"/>
      <c r="BL32" s="83"/>
      <c r="BM32" s="83"/>
      <c r="BN32" s="83"/>
      <c r="BO32" s="83"/>
      <c r="BP32" s="83"/>
      <c r="BQ32" s="83"/>
      <c r="BR32" s="83"/>
      <c r="BS32" s="83"/>
      <c r="BT32" s="83"/>
      <c r="BU32" s="83"/>
      <c r="BV32" s="86"/>
      <c r="BW32" s="85"/>
      <c r="BX32" s="85"/>
      <c r="BY32" s="85"/>
      <c r="BZ32" s="86"/>
      <c r="CA32" s="85"/>
      <c r="CB32" s="85"/>
      <c r="CC32" s="85"/>
      <c r="CD32" s="85"/>
      <c r="CE32" s="83"/>
      <c r="CF32" s="83"/>
      <c r="CG32" s="83"/>
      <c r="CH32" s="87"/>
      <c r="CI32" s="87"/>
      <c r="CJ32" s="48"/>
      <c r="CK32" s="45"/>
      <c r="CL32" s="45"/>
      <c r="CM32" s="45"/>
      <c r="CN32" s="45"/>
      <c r="CO32" s="49"/>
      <c r="CP32" s="45"/>
      <c r="CQ32" s="45"/>
      <c r="CR32" s="45"/>
      <c r="CS32" s="45"/>
      <c r="CT32" s="48"/>
      <c r="CU32" s="45"/>
      <c r="CV32" s="45"/>
      <c r="CW32" s="45"/>
      <c r="CX32" s="45"/>
      <c r="CY32" s="49"/>
      <c r="CZ32" s="45"/>
      <c r="DA32" s="45"/>
      <c r="DB32" s="45"/>
      <c r="DC32" s="50"/>
    </row>
    <row r="33" spans="1:107" ht="15" x14ac:dyDescent="0.25">
      <c r="A33" s="552">
        <f t="shared" si="4"/>
        <v>0</v>
      </c>
      <c r="B33" s="53" t="str">
        <f>IF($BE$6=1,BD35,BD36)</f>
        <v>KF (1. Aufw.)</v>
      </c>
      <c r="C33" s="54" t="s">
        <v>45</v>
      </c>
      <c r="D33" s="55">
        <v>1</v>
      </c>
      <c r="E33" s="56">
        <v>120</v>
      </c>
      <c r="F33" s="57">
        <v>6.8768856623349111</v>
      </c>
      <c r="G33" s="58">
        <v>7.2616623149673476</v>
      </c>
      <c r="H33" s="58">
        <v>11.501920851906362</v>
      </c>
      <c r="I33" s="56">
        <v>113.92066481257866</v>
      </c>
      <c r="J33" s="56">
        <v>129.22098296202273</v>
      </c>
      <c r="K33" s="56">
        <v>897.52743687866712</v>
      </c>
      <c r="L33" s="56">
        <v>193.58740184912216</v>
      </c>
      <c r="M33" s="56">
        <v>123.90931516934991</v>
      </c>
      <c r="N33" s="56">
        <v>235.70739340145457</v>
      </c>
      <c r="O33" s="56">
        <v>158.5760336750655</v>
      </c>
      <c r="P33" s="56">
        <v>236.49874816090568</v>
      </c>
      <c r="Q33" s="56">
        <v>83.41576600794987</v>
      </c>
      <c r="R33" s="56">
        <v>71.857161616185209</v>
      </c>
      <c r="S33" s="59">
        <v>102.05051568100995</v>
      </c>
      <c r="T33" s="58">
        <v>8.572966000000001</v>
      </c>
      <c r="U33" s="58">
        <v>4.0605029999999998</v>
      </c>
      <c r="V33" s="58">
        <v>2.5006000000000004</v>
      </c>
      <c r="W33" s="59">
        <v>31.123853999999994</v>
      </c>
      <c r="X33" s="58">
        <v>0.15649666666666667</v>
      </c>
      <c r="Y33" s="58">
        <v>3.0521173333333325</v>
      </c>
      <c r="Z33" s="58">
        <v>2.1316100000000002</v>
      </c>
      <c r="AA33" s="58">
        <v>10.100259999999999</v>
      </c>
      <c r="AB33" s="56">
        <v>200</v>
      </c>
      <c r="AC33" s="56">
        <v>57.370519999999992</v>
      </c>
      <c r="AD33" s="56">
        <v>33.361419999999995</v>
      </c>
      <c r="AE33" s="60">
        <v>0.15</v>
      </c>
      <c r="AF33" s="60">
        <v>0.02</v>
      </c>
      <c r="AG33" s="48"/>
      <c r="AH33" s="58">
        <v>10.350182773271444</v>
      </c>
      <c r="AI33" s="58">
        <v>3.3369055949011726</v>
      </c>
      <c r="AJ33" s="58">
        <v>14.80990164441511</v>
      </c>
      <c r="AK33" s="58">
        <v>3.4871044744344806</v>
      </c>
      <c r="AL33" s="61">
        <v>9.0515953522180155</v>
      </c>
      <c r="AM33" s="58">
        <v>8.3668597057822733</v>
      </c>
      <c r="AN33" s="58">
        <v>7.2561682157522016</v>
      </c>
      <c r="AO33" s="58">
        <v>9.5936520158390248</v>
      </c>
      <c r="AP33" s="58">
        <v>9.4076392032313283</v>
      </c>
      <c r="AQ33" s="48"/>
      <c r="AR33" s="58">
        <v>9.1249554637318404</v>
      </c>
      <c r="AS33" s="58">
        <v>2.94189152087085</v>
      </c>
      <c r="AT33" s="58">
        <v>13.056744589721134</v>
      </c>
      <c r="AU33" s="58">
        <v>3.0743102536089055</v>
      </c>
      <c r="AV33" s="61">
        <v>7.9800913929759609</v>
      </c>
      <c r="AW33" s="58">
        <v>7.3764129444860238</v>
      </c>
      <c r="AX33" s="58">
        <v>6.3972021805328252</v>
      </c>
      <c r="AY33" s="58">
        <v>8.4579808199273447</v>
      </c>
      <c r="AZ33" s="62">
        <v>8.2939877129541983</v>
      </c>
      <c r="BB33" s="39"/>
      <c r="BC33" s="342"/>
      <c r="BD33" s="51"/>
      <c r="BE33" s="41"/>
      <c r="BF33" s="41" t="s">
        <v>42</v>
      </c>
      <c r="BG33" s="42">
        <v>4</v>
      </c>
      <c r="BH33" s="83"/>
      <c r="BI33" s="84"/>
      <c r="BJ33" s="85"/>
      <c r="BK33" s="85"/>
      <c r="BL33" s="83"/>
      <c r="BM33" s="83"/>
      <c r="BN33" s="83"/>
      <c r="BO33" s="83"/>
      <c r="BP33" s="83"/>
      <c r="BQ33" s="83"/>
      <c r="BR33" s="83"/>
      <c r="BS33" s="83"/>
      <c r="BT33" s="83"/>
      <c r="BU33" s="83"/>
      <c r="BV33" s="86"/>
      <c r="BW33" s="85"/>
      <c r="BX33" s="85"/>
      <c r="BY33" s="85"/>
      <c r="BZ33" s="86"/>
      <c r="CA33" s="85"/>
      <c r="CB33" s="85"/>
      <c r="CC33" s="85"/>
      <c r="CD33" s="85"/>
      <c r="CE33" s="83"/>
      <c r="CF33" s="83"/>
      <c r="CG33" s="83"/>
      <c r="CH33" s="87"/>
      <c r="CI33" s="87"/>
      <c r="CJ33" s="48"/>
      <c r="CK33" s="45"/>
      <c r="CL33" s="45"/>
      <c r="CM33" s="45"/>
      <c r="CN33" s="45"/>
      <c r="CO33" s="49"/>
      <c r="CP33" s="45"/>
      <c r="CQ33" s="45"/>
      <c r="CR33" s="45"/>
      <c r="CS33" s="45"/>
      <c r="CT33" s="48"/>
      <c r="CU33" s="45"/>
      <c r="CV33" s="45"/>
      <c r="CW33" s="45"/>
      <c r="CX33" s="45"/>
      <c r="CY33" s="49"/>
      <c r="CZ33" s="45"/>
      <c r="DA33" s="45"/>
      <c r="DB33" s="45"/>
      <c r="DC33" s="50"/>
    </row>
    <row r="34" spans="1:107" ht="15" x14ac:dyDescent="0.25">
      <c r="A34" s="552">
        <f t="shared" si="4"/>
        <v>0</v>
      </c>
      <c r="B34" s="51"/>
      <c r="C34" s="41" t="s">
        <v>47</v>
      </c>
      <c r="D34" s="42">
        <v>2</v>
      </c>
      <c r="E34" s="63">
        <v>124.5702</v>
      </c>
      <c r="F34" s="64">
        <v>6.8059792753520334</v>
      </c>
      <c r="G34" s="65">
        <v>7.1812277416576791</v>
      </c>
      <c r="H34" s="65">
        <v>11.390130309209935</v>
      </c>
      <c r="I34" s="63">
        <v>111.77508102872534</v>
      </c>
      <c r="J34" s="63">
        <v>122.61464434372787</v>
      </c>
      <c r="K34" s="63">
        <v>894.5482072806393</v>
      </c>
      <c r="L34" s="63">
        <v>183.73497042568454</v>
      </c>
      <c r="M34" s="63">
        <v>141.48161757473918</v>
      </c>
      <c r="N34" s="63">
        <v>250.7692969082905</v>
      </c>
      <c r="O34" s="63">
        <v>173.1477381099709</v>
      </c>
      <c r="P34" s="63">
        <v>191.52101602135872</v>
      </c>
      <c r="Q34" s="63">
        <v>83.231331915590061</v>
      </c>
      <c r="R34" s="63">
        <v>71.168007432903963</v>
      </c>
      <c r="S34" s="66">
        <v>105.10135334415257</v>
      </c>
      <c r="T34" s="65">
        <v>8.572966000000001</v>
      </c>
      <c r="U34" s="65">
        <v>3.8465189999999994</v>
      </c>
      <c r="V34" s="65">
        <v>2.2950300000000006</v>
      </c>
      <c r="W34" s="66">
        <v>30.493853999999995</v>
      </c>
      <c r="X34" s="65">
        <v>0.17465666666666665</v>
      </c>
      <c r="Y34" s="65">
        <v>3.3575733333333333</v>
      </c>
      <c r="Z34" s="65">
        <v>1.8679100000000002</v>
      </c>
      <c r="AA34" s="65">
        <v>8.8481899999999989</v>
      </c>
      <c r="AB34" s="63">
        <v>125</v>
      </c>
      <c r="AC34" s="63">
        <v>48.048409999999997</v>
      </c>
      <c r="AD34" s="63">
        <v>30.511419999999994</v>
      </c>
      <c r="AE34" s="67">
        <v>0.05</v>
      </c>
      <c r="AF34" s="67">
        <v>0.02</v>
      </c>
      <c r="AG34" s="48"/>
      <c r="AH34" s="65">
        <v>8.8829585402216065</v>
      </c>
      <c r="AI34" s="65">
        <v>3.0954216153245726</v>
      </c>
      <c r="AJ34" s="65">
        <v>12.894908704498594</v>
      </c>
      <c r="AK34" s="65">
        <v>3.0576290945373383</v>
      </c>
      <c r="AL34" s="68">
        <v>8.5324675520545163</v>
      </c>
      <c r="AM34" s="65">
        <v>7.8135841118672467</v>
      </c>
      <c r="AN34" s="65">
        <v>6.5353793143966268</v>
      </c>
      <c r="AO34" s="65">
        <v>8.9299098480312047</v>
      </c>
      <c r="AP34" s="65">
        <v>9.1443771365322846</v>
      </c>
      <c r="AQ34" s="48"/>
      <c r="AR34" s="65">
        <v>7.9666470527178559</v>
      </c>
      <c r="AS34" s="65">
        <v>2.7761169183650658</v>
      </c>
      <c r="AT34" s="65">
        <v>11.564749059742512</v>
      </c>
      <c r="AU34" s="65">
        <v>2.7422228420861861</v>
      </c>
      <c r="AV34" s="68">
        <v>7.6523105638957594</v>
      </c>
      <c r="AW34" s="65">
        <v>7.0075827275466871</v>
      </c>
      <c r="AX34" s="65">
        <v>5.8612296925267691</v>
      </c>
      <c r="AY34" s="65">
        <v>8.0087551517581623</v>
      </c>
      <c r="AZ34" s="69">
        <v>8.2010993109822685</v>
      </c>
      <c r="BB34" s="39"/>
      <c r="BC34" s="342"/>
      <c r="BD34" s="51"/>
      <c r="BE34" s="41"/>
      <c r="BF34" s="41" t="s">
        <v>43</v>
      </c>
      <c r="BG34" s="42">
        <v>5</v>
      </c>
      <c r="BH34" s="83"/>
      <c r="BI34" s="84"/>
      <c r="BJ34" s="85"/>
      <c r="BK34" s="85"/>
      <c r="BL34" s="83"/>
      <c r="BM34" s="83"/>
      <c r="BN34" s="83"/>
      <c r="BO34" s="83"/>
      <c r="BP34" s="83"/>
      <c r="BQ34" s="83"/>
      <c r="BR34" s="83"/>
      <c r="BS34" s="83"/>
      <c r="BT34" s="83"/>
      <c r="BU34" s="83"/>
      <c r="BV34" s="86"/>
      <c r="BW34" s="85"/>
      <c r="BX34" s="85"/>
      <c r="BY34" s="85"/>
      <c r="BZ34" s="86"/>
      <c r="CA34" s="85"/>
      <c r="CB34" s="85"/>
      <c r="CC34" s="85"/>
      <c r="CD34" s="85"/>
      <c r="CE34" s="83"/>
      <c r="CF34" s="83"/>
      <c r="CG34" s="83"/>
      <c r="CH34" s="87"/>
      <c r="CI34" s="87"/>
      <c r="CJ34" s="48"/>
      <c r="CK34" s="45"/>
      <c r="CL34" s="45"/>
      <c r="CM34" s="45"/>
      <c r="CN34" s="45"/>
      <c r="CO34" s="49"/>
      <c r="CP34" s="45"/>
      <c r="CQ34" s="45"/>
      <c r="CR34" s="45"/>
      <c r="CS34" s="45"/>
      <c r="CT34" s="48"/>
      <c r="CU34" s="45"/>
      <c r="CV34" s="45"/>
      <c r="CW34" s="45"/>
      <c r="CX34" s="45"/>
      <c r="CY34" s="49"/>
      <c r="CZ34" s="45"/>
      <c r="DA34" s="45"/>
      <c r="DB34" s="45"/>
      <c r="DC34" s="50"/>
    </row>
    <row r="35" spans="1:107" ht="15" x14ac:dyDescent="0.25">
      <c r="A35" s="552">
        <f t="shared" si="4"/>
        <v>0</v>
      </c>
      <c r="B35" s="51"/>
      <c r="C35" s="41" t="s">
        <v>48</v>
      </c>
      <c r="D35" s="42">
        <v>3</v>
      </c>
      <c r="E35" s="63">
        <v>130</v>
      </c>
      <c r="F35" s="64">
        <v>6.552686508411929</v>
      </c>
      <c r="G35" s="65">
        <v>6.8717888610619617</v>
      </c>
      <c r="H35" s="65">
        <v>11.017368608598002</v>
      </c>
      <c r="I35" s="63">
        <v>104.30934766049319</v>
      </c>
      <c r="J35" s="63">
        <v>100.46795526466008</v>
      </c>
      <c r="K35" s="63">
        <v>894.39610606413294</v>
      </c>
      <c r="L35" s="63">
        <v>150.92554095767758</v>
      </c>
      <c r="M35" s="63">
        <v>161.36765110652772</v>
      </c>
      <c r="N35" s="63">
        <v>281.92691352002737</v>
      </c>
      <c r="O35" s="63">
        <v>199.78635069307407</v>
      </c>
      <c r="P35" s="63">
        <v>169.39650375631609</v>
      </c>
      <c r="Q35" s="63">
        <v>81.701190470945676</v>
      </c>
      <c r="R35" s="63">
        <v>68.467719963304219</v>
      </c>
      <c r="S35" s="66">
        <v>105.08365693622801</v>
      </c>
      <c r="T35" s="65">
        <v>8.572966000000001</v>
      </c>
      <c r="U35" s="65">
        <v>3.6090269999999998</v>
      </c>
      <c r="V35" s="65">
        <v>2.1294600000000004</v>
      </c>
      <c r="W35" s="66">
        <v>28.963853999999994</v>
      </c>
      <c r="X35" s="65">
        <v>0.18241666666666664</v>
      </c>
      <c r="Y35" s="65">
        <v>3.4327893333333339</v>
      </c>
      <c r="Z35" s="65">
        <v>1.6327099999999999</v>
      </c>
      <c r="AA35" s="65">
        <v>7.82334</v>
      </c>
      <c r="AB35" s="63">
        <v>125</v>
      </c>
      <c r="AC35" s="63">
        <v>39.789179999999995</v>
      </c>
      <c r="AD35" s="63">
        <v>28.16142</v>
      </c>
      <c r="AE35" s="67">
        <v>0.05</v>
      </c>
      <c r="AF35" s="67">
        <v>0.02</v>
      </c>
      <c r="AG35" s="48"/>
      <c r="AH35" s="65">
        <v>7.5</v>
      </c>
      <c r="AI35" s="65">
        <v>2.5186107567355083</v>
      </c>
      <c r="AJ35" s="65">
        <v>11</v>
      </c>
      <c r="AK35" s="65">
        <v>2.65</v>
      </c>
      <c r="AL35" s="68">
        <v>7</v>
      </c>
      <c r="AM35" s="65">
        <v>6.5</v>
      </c>
      <c r="AN35" s="65">
        <v>5.4630114353334571</v>
      </c>
      <c r="AO35" s="65">
        <v>7.4</v>
      </c>
      <c r="AP35" s="65">
        <v>7.4719637114063149</v>
      </c>
      <c r="AQ35" s="48"/>
      <c r="AR35" s="65">
        <v>7.1684487367229579</v>
      </c>
      <c r="AS35" s="65">
        <v>2.4072709463223343</v>
      </c>
      <c r="AT35" s="65">
        <v>10.513724813860339</v>
      </c>
      <c r="AU35" s="65">
        <v>2.5328518869754451</v>
      </c>
      <c r="AV35" s="68">
        <v>6.6905521542747604</v>
      </c>
      <c r="AW35" s="65">
        <v>6.2126555718265637</v>
      </c>
      <c r="AX35" s="65">
        <v>5.2215089896425591</v>
      </c>
      <c r="AY35" s="65">
        <v>7.0728694202333191</v>
      </c>
      <c r="AZ35" s="69">
        <v>7.1416518437160512</v>
      </c>
      <c r="BB35" s="39"/>
      <c r="BC35" s="342"/>
      <c r="BD35" s="53" t="s">
        <v>44</v>
      </c>
      <c r="BE35" s="54"/>
      <c r="BF35" s="54" t="s">
        <v>45</v>
      </c>
      <c r="BG35" s="55">
        <v>1</v>
      </c>
      <c r="BH35" s="56"/>
      <c r="BI35" s="57"/>
      <c r="BJ35" s="58"/>
      <c r="BK35" s="58"/>
      <c r="BL35" s="56"/>
      <c r="BM35" s="56"/>
      <c r="BN35" s="56"/>
      <c r="BO35" s="56"/>
      <c r="BP35" s="56"/>
      <c r="BQ35" s="56"/>
      <c r="BR35" s="56"/>
      <c r="BS35" s="56"/>
      <c r="BT35" s="56"/>
      <c r="BU35" s="56"/>
      <c r="BV35" s="59"/>
      <c r="BW35" s="58"/>
      <c r="BX35" s="58"/>
      <c r="BY35" s="58"/>
      <c r="BZ35" s="59"/>
      <c r="CA35" s="58"/>
      <c r="CB35" s="58"/>
      <c r="CC35" s="58"/>
      <c r="CD35" s="58"/>
      <c r="CE35" s="56"/>
      <c r="CF35" s="56"/>
      <c r="CG35" s="56"/>
      <c r="CH35" s="60"/>
      <c r="CI35" s="60"/>
      <c r="CJ35" s="48"/>
      <c r="CK35" s="58"/>
      <c r="CL35" s="58"/>
      <c r="CM35" s="58"/>
      <c r="CN35" s="58"/>
      <c r="CO35" s="61"/>
      <c r="CP35" s="58"/>
      <c r="CQ35" s="58"/>
      <c r="CR35" s="58"/>
      <c r="CS35" s="58"/>
      <c r="CT35" s="48"/>
      <c r="CU35" s="58"/>
      <c r="CV35" s="58"/>
      <c r="CW35" s="58"/>
      <c r="CX35" s="58"/>
      <c r="CY35" s="61"/>
      <c r="CZ35" s="58"/>
      <c r="DA35" s="58"/>
      <c r="DB35" s="58"/>
      <c r="DC35" s="62"/>
    </row>
    <row r="36" spans="1:107" ht="15" x14ac:dyDescent="0.25">
      <c r="A36" s="552">
        <f t="shared" si="4"/>
        <v>0</v>
      </c>
      <c r="B36" s="51"/>
      <c r="C36" s="41" t="s">
        <v>49</v>
      </c>
      <c r="D36" s="42">
        <v>4</v>
      </c>
      <c r="E36" s="63">
        <v>140</v>
      </c>
      <c r="F36" s="64">
        <v>6.3470442374334501</v>
      </c>
      <c r="G36" s="65">
        <v>6.6268701499687976</v>
      </c>
      <c r="H36" s="65">
        <v>10.706593530790144</v>
      </c>
      <c r="I36" s="63">
        <v>97.299041056198874</v>
      </c>
      <c r="J36" s="63">
        <v>84.265162611270725</v>
      </c>
      <c r="K36" s="63">
        <v>891.0598099569786</v>
      </c>
      <c r="L36" s="63">
        <v>127.06172757439944</v>
      </c>
      <c r="M36" s="63">
        <v>183.33230048443127</v>
      </c>
      <c r="N36" s="63">
        <v>304.64979759396158</v>
      </c>
      <c r="O36" s="63">
        <v>228.17366909408958</v>
      </c>
      <c r="P36" s="63">
        <v>143.99796079731954</v>
      </c>
      <c r="Q36" s="63">
        <v>79.772466880269974</v>
      </c>
      <c r="R36" s="63">
        <v>66.326674674152216</v>
      </c>
      <c r="S36" s="66">
        <v>109.39518130542808</v>
      </c>
      <c r="T36" s="65">
        <v>8.572966000000001</v>
      </c>
      <c r="U36" s="65">
        <v>3.3480269999999996</v>
      </c>
      <c r="V36" s="65">
        <v>2.0038900000000002</v>
      </c>
      <c r="W36" s="66">
        <v>26.533854000000002</v>
      </c>
      <c r="X36" s="65">
        <v>0.17977666666666667</v>
      </c>
      <c r="Y36" s="65">
        <v>3.2777653333333334</v>
      </c>
      <c r="Z36" s="65">
        <v>1.4260099999999998</v>
      </c>
      <c r="AA36" s="65">
        <v>7.0257100000000001</v>
      </c>
      <c r="AB36" s="63">
        <v>125</v>
      </c>
      <c r="AC36" s="63">
        <v>32.592829999999992</v>
      </c>
      <c r="AD36" s="63">
        <v>26.311419999999998</v>
      </c>
      <c r="AE36" s="67">
        <v>0.05</v>
      </c>
      <c r="AF36" s="67">
        <v>0.02</v>
      </c>
      <c r="AG36" s="48"/>
      <c r="AH36" s="65">
        <v>6.6261406014295936</v>
      </c>
      <c r="AI36" s="65">
        <v>2.2249674467325868</v>
      </c>
      <c r="AJ36" s="65">
        <v>9.6852266108869429</v>
      </c>
      <c r="AK36" s="65">
        <v>2.3491209424075028</v>
      </c>
      <c r="AL36" s="68">
        <v>6.0651746185313691</v>
      </c>
      <c r="AM36" s="65">
        <v>5.5383480317703482</v>
      </c>
      <c r="AN36" s="65">
        <v>4.9424955609942334</v>
      </c>
      <c r="AO36" s="65">
        <v>6.511259901363478</v>
      </c>
      <c r="AP36" s="65">
        <v>6.4791762167298987</v>
      </c>
      <c r="AQ36" s="48"/>
      <c r="AR36" s="65">
        <v>6.7516825784143988</v>
      </c>
      <c r="AS36" s="65">
        <v>2.2671227266747871</v>
      </c>
      <c r="AT36" s="65">
        <v>9.8687274704995893</v>
      </c>
      <c r="AU36" s="65">
        <v>2.3936284928845661</v>
      </c>
      <c r="AV36" s="68">
        <v>6.1800882701077047</v>
      </c>
      <c r="AW36" s="65">
        <v>5.6432801789977018</v>
      </c>
      <c r="AX36" s="65">
        <v>5.0361384070020545</v>
      </c>
      <c r="AY36" s="65">
        <v>6.6346252945612463</v>
      </c>
      <c r="AZ36" s="69">
        <v>6.6019337373453997</v>
      </c>
      <c r="BB36" s="39"/>
      <c r="BC36" s="342"/>
      <c r="BD36" s="40" t="s">
        <v>46</v>
      </c>
      <c r="BE36" s="352"/>
      <c r="BF36" s="41" t="s">
        <v>47</v>
      </c>
      <c r="BG36" s="42">
        <v>2</v>
      </c>
      <c r="BH36" s="63"/>
      <c r="BI36" s="64"/>
      <c r="BJ36" s="65"/>
      <c r="BK36" s="65"/>
      <c r="BL36" s="63"/>
      <c r="BM36" s="63"/>
      <c r="BN36" s="63"/>
      <c r="BO36" s="63"/>
      <c r="BP36" s="63"/>
      <c r="BQ36" s="63"/>
      <c r="BR36" s="63"/>
      <c r="BS36" s="63"/>
      <c r="BT36" s="63"/>
      <c r="BU36" s="63"/>
      <c r="BV36" s="66"/>
      <c r="BW36" s="65"/>
      <c r="BX36" s="65"/>
      <c r="BY36" s="65"/>
      <c r="BZ36" s="66"/>
      <c r="CA36" s="65"/>
      <c r="CB36" s="65"/>
      <c r="CC36" s="65"/>
      <c r="CD36" s="65"/>
      <c r="CE36" s="63"/>
      <c r="CF36" s="63"/>
      <c r="CG36" s="63"/>
      <c r="CH36" s="67"/>
      <c r="CI36" s="67"/>
      <c r="CJ36" s="48"/>
      <c r="CK36" s="65"/>
      <c r="CL36" s="65"/>
      <c r="CM36" s="65"/>
      <c r="CN36" s="65"/>
      <c r="CO36" s="68"/>
      <c r="CP36" s="65"/>
      <c r="CQ36" s="65"/>
      <c r="CR36" s="65"/>
      <c r="CS36" s="65"/>
      <c r="CT36" s="48"/>
      <c r="CU36" s="65"/>
      <c r="CV36" s="65"/>
      <c r="CW36" s="65"/>
      <c r="CX36" s="65"/>
      <c r="CY36" s="68"/>
      <c r="CZ36" s="65"/>
      <c r="DA36" s="65"/>
      <c r="DB36" s="65"/>
      <c r="DC36" s="69"/>
    </row>
    <row r="37" spans="1:107" ht="15" x14ac:dyDescent="0.25">
      <c r="A37" s="552">
        <f t="shared" si="4"/>
        <v>0</v>
      </c>
      <c r="B37" s="51"/>
      <c r="C37" s="41" t="s">
        <v>50</v>
      </c>
      <c r="D37" s="42">
        <v>5</v>
      </c>
      <c r="E37" s="63">
        <v>150</v>
      </c>
      <c r="F37" s="64">
        <v>6.1472387648314788</v>
      </c>
      <c r="G37" s="65">
        <v>6.3782151574908204</v>
      </c>
      <c r="H37" s="65">
        <v>10.416752408089184</v>
      </c>
      <c r="I37" s="63">
        <v>93.318436941518854</v>
      </c>
      <c r="J37" s="63">
        <v>77.73256188464444</v>
      </c>
      <c r="K37" s="63">
        <v>886.78168488629615</v>
      </c>
      <c r="L37" s="63">
        <v>117.45091809395778</v>
      </c>
      <c r="M37" s="63">
        <v>189.2939247098949</v>
      </c>
      <c r="N37" s="63">
        <v>312.24974778081139</v>
      </c>
      <c r="O37" s="63">
        <v>238.37904543533821</v>
      </c>
      <c r="P37" s="63">
        <v>125.23503143460721</v>
      </c>
      <c r="Q37" s="63">
        <v>77.942213451270433</v>
      </c>
      <c r="R37" s="63">
        <v>65.431543460144809</v>
      </c>
      <c r="S37" s="66">
        <v>113.15779235860059</v>
      </c>
      <c r="T37" s="65">
        <v>8.572966000000001</v>
      </c>
      <c r="U37" s="65">
        <v>3.0635189999999999</v>
      </c>
      <c r="V37" s="65">
        <v>1.9183200000000005</v>
      </c>
      <c r="W37" s="66">
        <v>23.203854</v>
      </c>
      <c r="X37" s="65">
        <v>0.16673666666666667</v>
      </c>
      <c r="Y37" s="65">
        <v>2.892501333333334</v>
      </c>
      <c r="Z37" s="65">
        <v>1.2478100000000003</v>
      </c>
      <c r="AA37" s="65">
        <v>6.4552999999999994</v>
      </c>
      <c r="AB37" s="63">
        <v>75</v>
      </c>
      <c r="AC37" s="63">
        <v>26.459359999999997</v>
      </c>
      <c r="AD37" s="63">
        <v>24.961419999999997</v>
      </c>
      <c r="AE37" s="67">
        <v>0.05</v>
      </c>
      <c r="AF37" s="67">
        <v>0.02</v>
      </c>
      <c r="AG37" s="48"/>
      <c r="AH37" s="65">
        <v>5.9421517896713807</v>
      </c>
      <c r="AI37" s="65">
        <v>1.995588887994848</v>
      </c>
      <c r="AJ37" s="65">
        <v>8.8458761642161292</v>
      </c>
      <c r="AK37" s="65">
        <v>2.1203315414340267</v>
      </c>
      <c r="AL37" s="68">
        <v>5.509745633345343</v>
      </c>
      <c r="AM37" s="65">
        <v>5.0289830376218383</v>
      </c>
      <c r="AN37" s="65">
        <v>4.5207692913769009</v>
      </c>
      <c r="AO37" s="65">
        <v>5.8983828558436695</v>
      </c>
      <c r="AP37" s="65">
        <v>5.8432501570129496</v>
      </c>
      <c r="AQ37" s="48"/>
      <c r="AR37" s="65">
        <v>6.3695527267025076</v>
      </c>
      <c r="AS37" s="65">
        <v>2.1391255378226828</v>
      </c>
      <c r="AT37" s="65">
        <v>9.4821331793968824</v>
      </c>
      <c r="AU37" s="65">
        <v>2.2728405515876826</v>
      </c>
      <c r="AV37" s="68">
        <v>5.9060449083972157</v>
      </c>
      <c r="AW37" s="65">
        <v>5.3907025188254787</v>
      </c>
      <c r="AX37" s="65">
        <v>4.8459345008208166</v>
      </c>
      <c r="AY37" s="65">
        <v>6.3226356263531445</v>
      </c>
      <c r="AZ37" s="69">
        <v>6.2635373998860784</v>
      </c>
      <c r="BB37" s="39"/>
      <c r="BC37" s="342"/>
      <c r="BD37" s="51"/>
      <c r="BE37" s="41"/>
      <c r="BF37" s="41" t="s">
        <v>48</v>
      </c>
      <c r="BG37" s="42">
        <v>3</v>
      </c>
      <c r="BH37" s="63"/>
      <c r="BI37" s="64"/>
      <c r="BJ37" s="65"/>
      <c r="BK37" s="65"/>
      <c r="BL37" s="63"/>
      <c r="BM37" s="63"/>
      <c r="BN37" s="63"/>
      <c r="BO37" s="63"/>
      <c r="BP37" s="63"/>
      <c r="BQ37" s="63"/>
      <c r="BR37" s="63"/>
      <c r="BS37" s="63"/>
      <c r="BT37" s="63"/>
      <c r="BU37" s="63"/>
      <c r="BV37" s="66"/>
      <c r="BW37" s="65"/>
      <c r="BX37" s="65"/>
      <c r="BY37" s="65"/>
      <c r="BZ37" s="66"/>
      <c r="CA37" s="65"/>
      <c r="CB37" s="65"/>
      <c r="CC37" s="65"/>
      <c r="CD37" s="65"/>
      <c r="CE37" s="63"/>
      <c r="CF37" s="63"/>
      <c r="CG37" s="63"/>
      <c r="CH37" s="67"/>
      <c r="CI37" s="67"/>
      <c r="CJ37" s="48"/>
      <c r="CK37" s="65"/>
      <c r="CL37" s="65"/>
      <c r="CM37" s="65"/>
      <c r="CN37" s="65"/>
      <c r="CO37" s="68"/>
      <c r="CP37" s="65"/>
      <c r="CQ37" s="65"/>
      <c r="CR37" s="65"/>
      <c r="CS37" s="65"/>
      <c r="CT37" s="48"/>
      <c r="CU37" s="65"/>
      <c r="CV37" s="65"/>
      <c r="CW37" s="65"/>
      <c r="CX37" s="65"/>
      <c r="CY37" s="68"/>
      <c r="CZ37" s="65"/>
      <c r="DA37" s="65"/>
      <c r="DB37" s="65"/>
      <c r="DC37" s="69"/>
    </row>
    <row r="38" spans="1:107" ht="15" x14ac:dyDescent="0.25">
      <c r="A38" s="552">
        <f t="shared" si="4"/>
        <v>0</v>
      </c>
      <c r="B38" s="53" t="str">
        <f>IF($BE$6=1,BD40,BD41)</f>
        <v>KG (1. Aufw.)</v>
      </c>
      <c r="C38" s="54" t="s">
        <v>52</v>
      </c>
      <c r="D38" s="55">
        <v>1</v>
      </c>
      <c r="E38" s="78">
        <v>130</v>
      </c>
      <c r="F38" s="79">
        <v>6.4329410441116579</v>
      </c>
      <c r="G38" s="80">
        <v>6.7173395505635094</v>
      </c>
      <c r="H38" s="80">
        <v>10.850555796588282</v>
      </c>
      <c r="I38" s="78">
        <v>108.15573215677507</v>
      </c>
      <c r="J38" s="78">
        <v>123.48499741626665</v>
      </c>
      <c r="K38" s="78">
        <v>878.90034279561405</v>
      </c>
      <c r="L38" s="78">
        <v>185.01254869729604</v>
      </c>
      <c r="M38" s="78">
        <v>143.68376039511969</v>
      </c>
      <c r="N38" s="78">
        <v>254.59260192028512</v>
      </c>
      <c r="O38" s="78">
        <v>181.66949062408381</v>
      </c>
      <c r="P38" s="78">
        <v>206.6296041055312</v>
      </c>
      <c r="Q38" s="78">
        <v>80.34299589575204</v>
      </c>
      <c r="R38" s="78">
        <v>71.519872221532978</v>
      </c>
      <c r="S38" s="81">
        <v>121</v>
      </c>
      <c r="T38" s="80">
        <v>12.052865739167608</v>
      </c>
      <c r="U38" s="80">
        <v>4.2142641712936264</v>
      </c>
      <c r="V38" s="80">
        <v>2.2900843731464686</v>
      </c>
      <c r="W38" s="81">
        <v>31.15695068056586</v>
      </c>
      <c r="X38" s="80">
        <v>0.15649666666666667</v>
      </c>
      <c r="Y38" s="80">
        <v>3.0521173333333325</v>
      </c>
      <c r="Z38" s="80">
        <v>2.3846927262851483</v>
      </c>
      <c r="AA38" s="80">
        <v>10.100259999999999</v>
      </c>
      <c r="AB38" s="78">
        <v>200</v>
      </c>
      <c r="AC38" s="78">
        <v>57.370519999999992</v>
      </c>
      <c r="AD38" s="78">
        <v>33.361419999999995</v>
      </c>
      <c r="AE38" s="82">
        <v>0.15</v>
      </c>
      <c r="AF38" s="82">
        <v>0.02</v>
      </c>
      <c r="AG38" s="48"/>
      <c r="AH38" s="80">
        <v>9.5798157437218929</v>
      </c>
      <c r="AI38" s="80">
        <v>3.4337299174767826</v>
      </c>
      <c r="AJ38" s="80">
        <v>14.669597898945606</v>
      </c>
      <c r="AK38" s="80">
        <v>3.4023331083657307</v>
      </c>
      <c r="AL38" s="88">
        <v>9.125680950591768</v>
      </c>
      <c r="AM38" s="80">
        <v>8.1505548806378414</v>
      </c>
      <c r="AN38" s="80">
        <v>7.3901925097314551</v>
      </c>
      <c r="AO38" s="80">
        <v>10.201406911413356</v>
      </c>
      <c r="AP38" s="80">
        <v>9.3070800442940662</v>
      </c>
      <c r="AQ38" s="48"/>
      <c r="AR38" s="80">
        <v>8.5996026151009861</v>
      </c>
      <c r="AS38" s="80">
        <v>3.0823883848951268</v>
      </c>
      <c r="AT38" s="80">
        <v>13.168594869575275</v>
      </c>
      <c r="AU38" s="80">
        <v>3.0542041182077249</v>
      </c>
      <c r="AV38" s="88">
        <v>8.1919351965319454</v>
      </c>
      <c r="AW38" s="80">
        <v>7.3165846756490689</v>
      </c>
      <c r="AX38" s="80">
        <v>6.6340230890594585</v>
      </c>
      <c r="AY38" s="80">
        <v>9.1575921604329302</v>
      </c>
      <c r="AZ38" s="76">
        <v>8.3547734141251748</v>
      </c>
      <c r="BB38" s="39"/>
      <c r="BC38" s="342"/>
      <c r="BD38" s="51"/>
      <c r="BE38" s="41"/>
      <c r="BF38" s="41" t="s">
        <v>49</v>
      </c>
      <c r="BG38" s="42">
        <v>4</v>
      </c>
      <c r="BH38" s="63"/>
      <c r="BI38" s="64"/>
      <c r="BJ38" s="65"/>
      <c r="BK38" s="65"/>
      <c r="BL38" s="63"/>
      <c r="BM38" s="63"/>
      <c r="BN38" s="63"/>
      <c r="BO38" s="63"/>
      <c r="BP38" s="63"/>
      <c r="BQ38" s="63"/>
      <c r="BR38" s="63"/>
      <c r="BS38" s="63"/>
      <c r="BT38" s="63"/>
      <c r="BU38" s="63"/>
      <c r="BV38" s="66"/>
      <c r="BW38" s="65"/>
      <c r="BX38" s="65"/>
      <c r="BY38" s="65"/>
      <c r="BZ38" s="66"/>
      <c r="CA38" s="65"/>
      <c r="CB38" s="65"/>
      <c r="CC38" s="65"/>
      <c r="CD38" s="65"/>
      <c r="CE38" s="63"/>
      <c r="CF38" s="63"/>
      <c r="CG38" s="63"/>
      <c r="CH38" s="67"/>
      <c r="CI38" s="67"/>
      <c r="CJ38" s="48"/>
      <c r="CK38" s="65"/>
      <c r="CL38" s="65"/>
      <c r="CM38" s="65"/>
      <c r="CN38" s="65"/>
      <c r="CO38" s="68"/>
      <c r="CP38" s="65"/>
      <c r="CQ38" s="65"/>
      <c r="CR38" s="65"/>
      <c r="CS38" s="65"/>
      <c r="CT38" s="48"/>
      <c r="CU38" s="65"/>
      <c r="CV38" s="65"/>
      <c r="CW38" s="65"/>
      <c r="CX38" s="65"/>
      <c r="CY38" s="68"/>
      <c r="CZ38" s="65"/>
      <c r="DA38" s="65"/>
      <c r="DB38" s="65"/>
      <c r="DC38" s="69"/>
    </row>
    <row r="39" spans="1:107" ht="15" x14ac:dyDescent="0.25">
      <c r="A39" s="552">
        <f t="shared" si="4"/>
        <v>0</v>
      </c>
      <c r="B39" s="51"/>
      <c r="C39" s="41" t="s">
        <v>54</v>
      </c>
      <c r="D39" s="42">
        <v>2</v>
      </c>
      <c r="E39" s="83">
        <v>135</v>
      </c>
      <c r="F39" s="84">
        <v>6.2633685156382191</v>
      </c>
      <c r="G39" s="85">
        <v>6.5065968391977691</v>
      </c>
      <c r="H39" s="85">
        <v>10.604300509244544</v>
      </c>
      <c r="I39" s="83">
        <v>104.48631205204941</v>
      </c>
      <c r="J39" s="83">
        <v>113.8768446690195</v>
      </c>
      <c r="K39" s="83">
        <v>878.06641760361674</v>
      </c>
      <c r="L39" s="83">
        <v>170.71927635955473</v>
      </c>
      <c r="M39" s="83">
        <v>155.46960887011915</v>
      </c>
      <c r="N39" s="83">
        <v>272.0031486810812</v>
      </c>
      <c r="O39" s="83">
        <v>194.73153107270082</v>
      </c>
      <c r="P39" s="83">
        <v>191.40383726470344</v>
      </c>
      <c r="Q39" s="83">
        <v>79.062288892513692</v>
      </c>
      <c r="R39" s="83">
        <v>70.405497579313746</v>
      </c>
      <c r="S39" s="86">
        <v>121</v>
      </c>
      <c r="T39" s="85">
        <v>12.052865739167608</v>
      </c>
      <c r="U39" s="85">
        <v>3.9775303838113629</v>
      </c>
      <c r="V39" s="85">
        <v>2.0461796794243643</v>
      </c>
      <c r="W39" s="86">
        <v>30.52628074718433</v>
      </c>
      <c r="X39" s="85">
        <v>0.17465666666666665</v>
      </c>
      <c r="Y39" s="85">
        <v>3.3575733333333333</v>
      </c>
      <c r="Z39" s="85">
        <v>2.1210927262851484</v>
      </c>
      <c r="AA39" s="85">
        <v>8.8481899999999989</v>
      </c>
      <c r="AB39" s="83">
        <v>125</v>
      </c>
      <c r="AC39" s="83">
        <v>48.048409999999997</v>
      </c>
      <c r="AD39" s="83">
        <v>30.511419999999994</v>
      </c>
      <c r="AE39" s="87">
        <v>0.05</v>
      </c>
      <c r="AF39" s="87">
        <v>0.02</v>
      </c>
      <c r="AG39" s="48"/>
      <c r="AH39" s="85">
        <v>9.1632246506119817</v>
      </c>
      <c r="AI39" s="85">
        <v>3.2373545465021989</v>
      </c>
      <c r="AJ39" s="85">
        <v>14.088927032730355</v>
      </c>
      <c r="AK39" s="85">
        <v>3.2736021804500628</v>
      </c>
      <c r="AL39" s="89">
        <v>8.7172829160879601</v>
      </c>
      <c r="AM39" s="85">
        <v>7.8411182963749475</v>
      </c>
      <c r="AN39" s="85">
        <v>7.1397303676014863</v>
      </c>
      <c r="AO39" s="85">
        <v>9.8435502612874384</v>
      </c>
      <c r="AP39" s="85">
        <v>9.0647403131503719</v>
      </c>
      <c r="AQ39" s="48"/>
      <c r="AR39" s="85">
        <v>8.4907543418491063</v>
      </c>
      <c r="AS39" s="85">
        <v>2.9997717200988503</v>
      </c>
      <c r="AT39" s="85">
        <v>13.054969504339404</v>
      </c>
      <c r="AU39" s="85">
        <v>3.0333592143554742</v>
      </c>
      <c r="AV39" s="89">
        <v>8.0775393588061366</v>
      </c>
      <c r="AW39" s="85">
        <v>7.2656746678639594</v>
      </c>
      <c r="AX39" s="85">
        <v>6.6157601641137891</v>
      </c>
      <c r="AY39" s="85">
        <v>9.1211522479320912</v>
      </c>
      <c r="AZ39" s="50">
        <v>8.3994975684106805</v>
      </c>
      <c r="BB39" s="39"/>
      <c r="BC39" s="342"/>
      <c r="BD39" s="51"/>
      <c r="BE39" s="41"/>
      <c r="BF39" s="41" t="s">
        <v>50</v>
      </c>
      <c r="BG39" s="42">
        <v>5</v>
      </c>
      <c r="BH39" s="63"/>
      <c r="BI39" s="64"/>
      <c r="BJ39" s="65"/>
      <c r="BK39" s="65"/>
      <c r="BL39" s="63"/>
      <c r="BM39" s="63"/>
      <c r="BN39" s="63"/>
      <c r="BO39" s="63"/>
      <c r="BP39" s="63"/>
      <c r="BQ39" s="63"/>
      <c r="BR39" s="63"/>
      <c r="BS39" s="63"/>
      <c r="BT39" s="63"/>
      <c r="BU39" s="63"/>
      <c r="BV39" s="66"/>
      <c r="BW39" s="65"/>
      <c r="BX39" s="65"/>
      <c r="BY39" s="65"/>
      <c r="BZ39" s="66"/>
      <c r="CA39" s="65"/>
      <c r="CB39" s="65"/>
      <c r="CC39" s="65"/>
      <c r="CD39" s="65"/>
      <c r="CE39" s="63"/>
      <c r="CF39" s="63"/>
      <c r="CG39" s="63"/>
      <c r="CH39" s="67"/>
      <c r="CI39" s="67"/>
      <c r="CJ39" s="48"/>
      <c r="CK39" s="65"/>
      <c r="CL39" s="65"/>
      <c r="CM39" s="65"/>
      <c r="CN39" s="65"/>
      <c r="CO39" s="68"/>
      <c r="CP39" s="65"/>
      <c r="CQ39" s="65"/>
      <c r="CR39" s="65"/>
      <c r="CS39" s="65"/>
      <c r="CT39" s="48"/>
      <c r="CU39" s="65"/>
      <c r="CV39" s="65"/>
      <c r="CW39" s="65"/>
      <c r="CX39" s="65"/>
      <c r="CY39" s="68"/>
      <c r="CZ39" s="65"/>
      <c r="DA39" s="65"/>
      <c r="DB39" s="65"/>
      <c r="DC39" s="69"/>
    </row>
    <row r="40" spans="1:107" ht="15" x14ac:dyDescent="0.25">
      <c r="A40" s="552">
        <f t="shared" si="4"/>
        <v>0</v>
      </c>
      <c r="B40" s="51"/>
      <c r="C40" s="41" t="s">
        <v>55</v>
      </c>
      <c r="D40" s="42">
        <v>3</v>
      </c>
      <c r="E40" s="83">
        <v>140.28100000000001</v>
      </c>
      <c r="F40" s="84">
        <v>6.0359437378940441</v>
      </c>
      <c r="G40" s="85">
        <v>6.2196537499375433</v>
      </c>
      <c r="H40" s="85">
        <v>10.278093363993197</v>
      </c>
      <c r="I40" s="83">
        <v>99.671296024108429</v>
      </c>
      <c r="J40" s="83">
        <v>102.12560117168553</v>
      </c>
      <c r="K40" s="83">
        <v>879.00187837187298</v>
      </c>
      <c r="L40" s="83">
        <v>153.32518606756889</v>
      </c>
      <c r="M40" s="83">
        <v>168.19555171367114</v>
      </c>
      <c r="N40" s="83">
        <v>293.88432533445223</v>
      </c>
      <c r="O40" s="83">
        <v>212.09303207303466</v>
      </c>
      <c r="P40" s="83">
        <v>188.58209129411108</v>
      </c>
      <c r="Q40" s="83">
        <v>77.126110896203215</v>
      </c>
      <c r="R40" s="83">
        <v>68.918642500466092</v>
      </c>
      <c r="S40" s="86">
        <v>120.49882792961061</v>
      </c>
      <c r="T40" s="85">
        <v>12.052865739167608</v>
      </c>
      <c r="U40" s="85">
        <v>3.7147893346827483</v>
      </c>
      <c r="V40" s="85">
        <v>1.849734185726019</v>
      </c>
      <c r="W40" s="86">
        <v>28.994653766114894</v>
      </c>
      <c r="X40" s="85">
        <v>0.18241666666666664</v>
      </c>
      <c r="Y40" s="85">
        <v>3.4327893333333339</v>
      </c>
      <c r="Z40" s="85">
        <v>1.8860927262851486</v>
      </c>
      <c r="AA40" s="85">
        <v>7.82334</v>
      </c>
      <c r="AB40" s="83">
        <v>125</v>
      </c>
      <c r="AC40" s="83">
        <v>39.789179999999995</v>
      </c>
      <c r="AD40" s="83">
        <v>28.16142</v>
      </c>
      <c r="AE40" s="87">
        <v>0.05</v>
      </c>
      <c r="AF40" s="87">
        <v>0.02</v>
      </c>
      <c r="AG40" s="48"/>
      <c r="AH40" s="85">
        <v>8.6116422109777648</v>
      </c>
      <c r="AI40" s="85">
        <v>3.0713618580500177</v>
      </c>
      <c r="AJ40" s="85">
        <v>13.289625607670953</v>
      </c>
      <c r="AK40" s="85">
        <v>3.05</v>
      </c>
      <c r="AL40" s="89">
        <v>8.1501393330167033</v>
      </c>
      <c r="AM40" s="85">
        <v>7.3393844070539176</v>
      </c>
      <c r="AN40" s="85">
        <v>6.7235657362717607</v>
      </c>
      <c r="AO40" s="85">
        <v>9.2720223110481577</v>
      </c>
      <c r="AP40" s="85">
        <v>8.4321048757828905</v>
      </c>
      <c r="AQ40" s="48"/>
      <c r="AR40" s="85">
        <v>8.2991058801782476</v>
      </c>
      <c r="AS40" s="85">
        <v>2.9598950620364906</v>
      </c>
      <c r="AT40" s="85">
        <v>12.80731448473251</v>
      </c>
      <c r="AU40" s="85">
        <v>2.9393084750172989</v>
      </c>
      <c r="AV40" s="89">
        <v>7.8543520046255191</v>
      </c>
      <c r="AW40" s="85">
        <v>7.0730212423158667</v>
      </c>
      <c r="AX40" s="85">
        <v>6.4795520494949219</v>
      </c>
      <c r="AY40" s="85">
        <v>8.9355192653814211</v>
      </c>
      <c r="AZ40" s="50">
        <v>8.126084368401095</v>
      </c>
      <c r="BB40" s="39"/>
      <c r="BC40" s="342"/>
      <c r="BD40" s="53" t="s">
        <v>51</v>
      </c>
      <c r="BE40" s="54"/>
      <c r="BF40" s="54" t="s">
        <v>52</v>
      </c>
      <c r="BG40" s="55">
        <v>1</v>
      </c>
      <c r="BH40" s="78"/>
      <c r="BI40" s="79"/>
      <c r="BJ40" s="80"/>
      <c r="BK40" s="80"/>
      <c r="BL40" s="78"/>
      <c r="BM40" s="78"/>
      <c r="BN40" s="78"/>
      <c r="BO40" s="78"/>
      <c r="BP40" s="78"/>
      <c r="BQ40" s="78"/>
      <c r="BR40" s="78"/>
      <c r="BS40" s="78"/>
      <c r="BT40" s="78"/>
      <c r="BU40" s="78"/>
      <c r="BV40" s="81"/>
      <c r="BW40" s="80"/>
      <c r="BX40" s="80"/>
      <c r="BY40" s="80"/>
      <c r="BZ40" s="81"/>
      <c r="CA40" s="80"/>
      <c r="CB40" s="80"/>
      <c r="CC40" s="80"/>
      <c r="CD40" s="80"/>
      <c r="CE40" s="78"/>
      <c r="CF40" s="78"/>
      <c r="CG40" s="78"/>
      <c r="CH40" s="82"/>
      <c r="CI40" s="82"/>
      <c r="CJ40" s="48"/>
      <c r="CK40" s="80"/>
      <c r="CL40" s="80"/>
      <c r="CM40" s="80"/>
      <c r="CN40" s="80"/>
      <c r="CO40" s="88"/>
      <c r="CP40" s="80"/>
      <c r="CQ40" s="80"/>
      <c r="CR40" s="80"/>
      <c r="CS40" s="80"/>
      <c r="CT40" s="48"/>
      <c r="CU40" s="80"/>
      <c r="CV40" s="80"/>
      <c r="CW40" s="80"/>
      <c r="CX40" s="80"/>
      <c r="CY40" s="88"/>
      <c r="CZ40" s="80"/>
      <c r="DA40" s="80"/>
      <c r="DB40" s="80"/>
      <c r="DC40" s="76"/>
    </row>
    <row r="41" spans="1:107" ht="15" x14ac:dyDescent="0.25">
      <c r="A41" s="552">
        <f t="shared" si="4"/>
        <v>0</v>
      </c>
      <c r="B41" s="51"/>
      <c r="C41" s="41" t="s">
        <v>56</v>
      </c>
      <c r="D41" s="42">
        <v>4</v>
      </c>
      <c r="E41" s="83">
        <v>145</v>
      </c>
      <c r="F41" s="84">
        <v>5.5663590818880344</v>
      </c>
      <c r="G41" s="85">
        <v>5.6131593543721578</v>
      </c>
      <c r="H41" s="85">
        <v>9.6156052243752423</v>
      </c>
      <c r="I41" s="83">
        <v>93.117991735093483</v>
      </c>
      <c r="J41" s="83">
        <v>93.038347994697205</v>
      </c>
      <c r="K41" s="83">
        <v>881.78433955508126</v>
      </c>
      <c r="L41" s="83">
        <v>139.93454531208408</v>
      </c>
      <c r="M41" s="83">
        <v>180.57491761991935</v>
      </c>
      <c r="N41" s="83">
        <v>303.87226746074185</v>
      </c>
      <c r="O41" s="83">
        <v>223.09175427204414</v>
      </c>
      <c r="P41" s="83">
        <v>179.41885781159593</v>
      </c>
      <c r="Q41" s="83">
        <v>72.177733118794208</v>
      </c>
      <c r="R41" s="83">
        <v>67.669775184445214</v>
      </c>
      <c r="S41" s="86">
        <v>118.80880038013728</v>
      </c>
      <c r="T41" s="85">
        <v>12.052865739167608</v>
      </c>
      <c r="U41" s="85">
        <v>3.4260410239077803</v>
      </c>
      <c r="V41" s="85">
        <v>1.7007478920514334</v>
      </c>
      <c r="W41" s="86">
        <v>26.562069737357568</v>
      </c>
      <c r="X41" s="85">
        <v>0.17977666666666667</v>
      </c>
      <c r="Y41" s="85">
        <v>3.2777653333333334</v>
      </c>
      <c r="Z41" s="85">
        <v>1.6796927262851487</v>
      </c>
      <c r="AA41" s="85">
        <v>7.0257100000000001</v>
      </c>
      <c r="AB41" s="83">
        <v>125</v>
      </c>
      <c r="AC41" s="83">
        <v>32.592829999999992</v>
      </c>
      <c r="AD41" s="83">
        <v>26.311419999999998</v>
      </c>
      <c r="AE41" s="87">
        <v>0.05</v>
      </c>
      <c r="AF41" s="87">
        <v>0.02</v>
      </c>
      <c r="AG41" s="48"/>
      <c r="AH41" s="85">
        <v>7.7874794305712696</v>
      </c>
      <c r="AI41" s="85">
        <v>2.8246891560250362</v>
      </c>
      <c r="AJ41" s="85">
        <v>12.107904992397581</v>
      </c>
      <c r="AK41" s="85">
        <v>2.8087613665649553</v>
      </c>
      <c r="AL41" s="89">
        <v>7.5112344687275652</v>
      </c>
      <c r="AM41" s="85">
        <v>6.6882507932216235</v>
      </c>
      <c r="AN41" s="85">
        <v>6.0931719536584161</v>
      </c>
      <c r="AO41" s="85">
        <v>8.5108704263313779</v>
      </c>
      <c r="AP41" s="85">
        <v>7.6628927974269665</v>
      </c>
      <c r="AQ41" s="48"/>
      <c r="AR41" s="85">
        <v>7.834249355630253</v>
      </c>
      <c r="AS41" s="85">
        <v>2.841653631028795</v>
      </c>
      <c r="AT41" s="85">
        <v>12.180622463328246</v>
      </c>
      <c r="AU41" s="85">
        <v>2.8256301826939727</v>
      </c>
      <c r="AV41" s="89">
        <v>7.5563453260126252</v>
      </c>
      <c r="AW41" s="85">
        <v>6.7284189877142691</v>
      </c>
      <c r="AX41" s="85">
        <v>6.1297662327425275</v>
      </c>
      <c r="AY41" s="85">
        <v>8.5619848819874154</v>
      </c>
      <c r="AZ41" s="50">
        <v>7.7089144819868949</v>
      </c>
      <c r="BB41" s="39"/>
      <c r="BC41" s="342"/>
      <c r="BD41" s="40" t="s">
        <v>53</v>
      </c>
      <c r="BE41" s="352"/>
      <c r="BF41" s="41" t="s">
        <v>54</v>
      </c>
      <c r="BG41" s="42">
        <v>2</v>
      </c>
      <c r="BH41" s="83"/>
      <c r="BI41" s="84"/>
      <c r="BJ41" s="85"/>
      <c r="BK41" s="85"/>
      <c r="BL41" s="83"/>
      <c r="BM41" s="83"/>
      <c r="BN41" s="83"/>
      <c r="BO41" s="83"/>
      <c r="BP41" s="83"/>
      <c r="BQ41" s="83"/>
      <c r="BR41" s="83"/>
      <c r="BS41" s="83"/>
      <c r="BT41" s="83"/>
      <c r="BU41" s="83"/>
      <c r="BV41" s="86"/>
      <c r="BW41" s="85"/>
      <c r="BX41" s="85"/>
      <c r="BY41" s="85"/>
      <c r="BZ41" s="86"/>
      <c r="CA41" s="85"/>
      <c r="CB41" s="85"/>
      <c r="CC41" s="85"/>
      <c r="CD41" s="85"/>
      <c r="CE41" s="83"/>
      <c r="CF41" s="83"/>
      <c r="CG41" s="83"/>
      <c r="CH41" s="87"/>
      <c r="CI41" s="87"/>
      <c r="CJ41" s="48"/>
      <c r="CK41" s="85"/>
      <c r="CL41" s="85"/>
      <c r="CM41" s="85"/>
      <c r="CN41" s="85"/>
      <c r="CO41" s="89"/>
      <c r="CP41" s="85"/>
      <c r="CQ41" s="85"/>
      <c r="CR41" s="85"/>
      <c r="CS41" s="85"/>
      <c r="CT41" s="48"/>
      <c r="CU41" s="85"/>
      <c r="CV41" s="85"/>
      <c r="CW41" s="85"/>
      <c r="CX41" s="85"/>
      <c r="CY41" s="89"/>
      <c r="CZ41" s="85"/>
      <c r="DA41" s="85"/>
      <c r="DB41" s="85"/>
      <c r="DC41" s="50"/>
    </row>
    <row r="42" spans="1:107" ht="15.75" thickBot="1" x14ac:dyDescent="0.3">
      <c r="A42" s="552">
        <f t="shared" si="4"/>
        <v>0</v>
      </c>
      <c r="B42" s="90"/>
      <c r="C42" s="91" t="s">
        <v>57</v>
      </c>
      <c r="D42" s="92">
        <v>5</v>
      </c>
      <c r="E42" s="93">
        <v>150</v>
      </c>
      <c r="F42" s="94">
        <v>5.0676311869276223</v>
      </c>
      <c r="G42" s="95">
        <v>4.9792157243555062</v>
      </c>
      <c r="H42" s="95">
        <v>8.8924199086749383</v>
      </c>
      <c r="I42" s="93">
        <v>86.810262407556991</v>
      </c>
      <c r="J42" s="93">
        <v>87.064168785830091</v>
      </c>
      <c r="K42" s="93">
        <v>880.87857446280077</v>
      </c>
      <c r="L42" s="93">
        <v>131.14124750043649</v>
      </c>
      <c r="M42" s="93">
        <v>187.12587577351053</v>
      </c>
      <c r="N42" s="93">
        <v>315.75719756412775</v>
      </c>
      <c r="O42" s="93">
        <v>235.13635007393967</v>
      </c>
      <c r="P42" s="93">
        <v>177.7103394260981</v>
      </c>
      <c r="Q42" s="93">
        <v>66.84723143932311</v>
      </c>
      <c r="R42" s="93">
        <v>66.85536585898241</v>
      </c>
      <c r="S42" s="96">
        <v>119.13706719292981</v>
      </c>
      <c r="T42" s="95">
        <v>12.052865739167608</v>
      </c>
      <c r="U42" s="95">
        <v>3.1112854514864599</v>
      </c>
      <c r="V42" s="95">
        <v>1.5992207984006066</v>
      </c>
      <c r="W42" s="96">
        <v>23.228528660912332</v>
      </c>
      <c r="X42" s="95">
        <v>0.16673666666666667</v>
      </c>
      <c r="Y42" s="95">
        <v>2.892501333333334</v>
      </c>
      <c r="Z42" s="95">
        <v>1.5018927262851485</v>
      </c>
      <c r="AA42" s="95">
        <v>6.4552999999999994</v>
      </c>
      <c r="AB42" s="93">
        <v>75</v>
      </c>
      <c r="AC42" s="93">
        <v>26.459359999999997</v>
      </c>
      <c r="AD42" s="93">
        <v>24.961419999999997</v>
      </c>
      <c r="AE42" s="97">
        <v>0.05</v>
      </c>
      <c r="AF42" s="97">
        <v>0.02</v>
      </c>
      <c r="AG42" s="25"/>
      <c r="AH42" s="95">
        <v>7.2207350331816054</v>
      </c>
      <c r="AI42" s="95">
        <v>2.6103820868669958</v>
      </c>
      <c r="AJ42" s="95">
        <v>11.276510103210244</v>
      </c>
      <c r="AK42" s="95">
        <v>2.6198473331170353</v>
      </c>
      <c r="AL42" s="98">
        <v>6.9544483371320069</v>
      </c>
      <c r="AM42" s="95">
        <v>6.0929301855935121</v>
      </c>
      <c r="AN42" s="95">
        <v>5.6886848271787702</v>
      </c>
      <c r="AO42" s="95">
        <v>7.8223105123701044</v>
      </c>
      <c r="AP42" s="95">
        <v>7.0473241902329038</v>
      </c>
      <c r="AQ42" s="25"/>
      <c r="AR42" s="95">
        <v>7.5588903832292687</v>
      </c>
      <c r="AS42" s="95">
        <v>2.7326292908270222</v>
      </c>
      <c r="AT42" s="95">
        <v>11.804602077745265</v>
      </c>
      <c r="AU42" s="95">
        <v>2.7425378054762288</v>
      </c>
      <c r="AV42" s="98">
        <v>7.2801331740668234</v>
      </c>
      <c r="AW42" s="95">
        <v>6.3782691338110196</v>
      </c>
      <c r="AX42" s="95">
        <v>5.9550924990024328</v>
      </c>
      <c r="AY42" s="95">
        <v>8.1886383359693209</v>
      </c>
      <c r="AZ42" s="99">
        <v>7.3773585104920611</v>
      </c>
      <c r="BB42" s="39"/>
      <c r="BC42" s="342"/>
      <c r="BD42" s="51"/>
      <c r="BE42" s="41"/>
      <c r="BF42" s="41" t="s">
        <v>55</v>
      </c>
      <c r="BG42" s="42">
        <v>3</v>
      </c>
      <c r="BH42" s="83"/>
      <c r="BI42" s="84"/>
      <c r="BJ42" s="85"/>
      <c r="BK42" s="85"/>
      <c r="BL42" s="83"/>
      <c r="BM42" s="83"/>
      <c r="BN42" s="83"/>
      <c r="BO42" s="83"/>
      <c r="BP42" s="83"/>
      <c r="BQ42" s="83"/>
      <c r="BR42" s="83"/>
      <c r="BS42" s="83"/>
      <c r="BT42" s="83"/>
      <c r="BU42" s="83"/>
      <c r="BV42" s="86"/>
      <c r="BW42" s="85"/>
      <c r="BX42" s="85"/>
      <c r="BY42" s="85"/>
      <c r="BZ42" s="86"/>
      <c r="CA42" s="85"/>
      <c r="CB42" s="85"/>
      <c r="CC42" s="85"/>
      <c r="CD42" s="85"/>
      <c r="CE42" s="83"/>
      <c r="CF42" s="83"/>
      <c r="CG42" s="83"/>
      <c r="CH42" s="87"/>
      <c r="CI42" s="87"/>
      <c r="CJ42" s="48"/>
      <c r="CK42" s="85"/>
      <c r="CL42" s="85"/>
      <c r="CM42" s="85"/>
      <c r="CN42" s="85"/>
      <c r="CO42" s="89"/>
      <c r="CP42" s="85"/>
      <c r="CQ42" s="85"/>
      <c r="CR42" s="85"/>
      <c r="CS42" s="85"/>
      <c r="CT42" s="48"/>
      <c r="CU42" s="85"/>
      <c r="CV42" s="85"/>
      <c r="CW42" s="85"/>
      <c r="CX42" s="85"/>
      <c r="CY42" s="89"/>
      <c r="CZ42" s="85"/>
      <c r="DA42" s="85"/>
      <c r="DB42" s="85"/>
      <c r="DC42" s="50"/>
    </row>
    <row r="43" spans="1:107" ht="15" customHeight="1" x14ac:dyDescent="0.25">
      <c r="A43" s="551" t="str">
        <f>IF($BE$6=1,BB45,BC45)</f>
        <v>Grünfutter Reinbestände</v>
      </c>
      <c r="B43" s="29" t="str">
        <f>IF($BE$6=1,BD45,BD46)</f>
        <v>Knaulgras (1. Aufw.)</v>
      </c>
      <c r="C43" s="30" t="s">
        <v>59</v>
      </c>
      <c r="D43" s="31">
        <v>1</v>
      </c>
      <c r="E43" s="100">
        <v>160</v>
      </c>
      <c r="F43" s="101">
        <v>7.0177531978706869</v>
      </c>
      <c r="G43" s="101">
        <v>7.3888092263175329</v>
      </c>
      <c r="H43" s="101">
        <v>11.763883694530232</v>
      </c>
      <c r="I43" s="102">
        <v>123.73864681721543</v>
      </c>
      <c r="J43" s="102">
        <v>172.90274177734523</v>
      </c>
      <c r="K43" s="102">
        <v>902.22807766537824</v>
      </c>
      <c r="L43" s="102">
        <v>259.46668631364918</v>
      </c>
      <c r="M43" s="102">
        <v>182.30196610293569</v>
      </c>
      <c r="N43" s="102">
        <v>441.01172931042282</v>
      </c>
      <c r="O43" s="102">
        <v>212.68682224505952</v>
      </c>
      <c r="P43" s="102">
        <v>208.3584972646112</v>
      </c>
      <c r="Q43" s="102">
        <v>82.575376683403022</v>
      </c>
      <c r="R43" s="102">
        <v>75.85826910406314</v>
      </c>
      <c r="S43" s="102">
        <v>97.862060555592123</v>
      </c>
      <c r="T43" s="101">
        <v>3.67</v>
      </c>
      <c r="U43" s="101">
        <v>4.9114597266696265</v>
      </c>
      <c r="V43" s="101">
        <v>1.68</v>
      </c>
      <c r="W43" s="102">
        <v>42.46890599826768</v>
      </c>
      <c r="X43" s="101"/>
      <c r="Y43" s="101"/>
      <c r="Z43" s="101"/>
      <c r="AA43" s="101"/>
      <c r="AB43" s="101"/>
      <c r="AC43" s="101"/>
      <c r="AD43" s="101"/>
      <c r="AE43" s="101"/>
      <c r="AF43" s="101"/>
      <c r="AG43" s="16"/>
      <c r="AH43" s="101">
        <v>9.0131612638910248</v>
      </c>
      <c r="AI43" s="101">
        <v>2.6629794643314386</v>
      </c>
      <c r="AJ43" s="101">
        <v>12.393096737850156</v>
      </c>
      <c r="AK43" s="101">
        <v>3.021457469145286</v>
      </c>
      <c r="AL43" s="101">
        <v>7.6304603881804685</v>
      </c>
      <c r="AM43" s="101">
        <v>7.1695600962769497</v>
      </c>
      <c r="AN43" s="101">
        <v>5.838070364111231</v>
      </c>
      <c r="AO43" s="101">
        <v>8.1425718236288205</v>
      </c>
      <c r="AP43" s="101">
        <v>8.6034721155323393</v>
      </c>
      <c r="AQ43" s="16"/>
      <c r="AR43" s="101">
        <v>7.2793403728520376</v>
      </c>
      <c r="AS43" s="101">
        <v>2.1507142010699196</v>
      </c>
      <c r="AT43" s="101">
        <v>10.009093012671549</v>
      </c>
      <c r="AU43" s="101">
        <v>2.4402334204447165</v>
      </c>
      <c r="AV43" s="103">
        <v>6.1626233838349629</v>
      </c>
      <c r="AW43" s="101">
        <v>5.790384387495938</v>
      </c>
      <c r="AX43" s="101">
        <v>4.7150272869609786</v>
      </c>
      <c r="AY43" s="101">
        <v>6.5762222686560996</v>
      </c>
      <c r="AZ43" s="104">
        <v>6.9484612649951245</v>
      </c>
      <c r="BB43" s="39"/>
      <c r="BC43" s="342"/>
      <c r="BD43" s="51"/>
      <c r="BE43" s="41"/>
      <c r="BF43" s="41" t="s">
        <v>56</v>
      </c>
      <c r="BG43" s="42">
        <v>4</v>
      </c>
      <c r="BH43" s="83"/>
      <c r="BI43" s="84"/>
      <c r="BJ43" s="85"/>
      <c r="BK43" s="85"/>
      <c r="BL43" s="83"/>
      <c r="BM43" s="83"/>
      <c r="BN43" s="83"/>
      <c r="BO43" s="83"/>
      <c r="BP43" s="83"/>
      <c r="BQ43" s="83"/>
      <c r="BR43" s="83"/>
      <c r="BS43" s="83"/>
      <c r="BT43" s="83"/>
      <c r="BU43" s="83"/>
      <c r="BV43" s="86"/>
      <c r="BW43" s="85"/>
      <c r="BX43" s="85"/>
      <c r="BY43" s="85"/>
      <c r="BZ43" s="86"/>
      <c r="CA43" s="85"/>
      <c r="CB43" s="85"/>
      <c r="CC43" s="85"/>
      <c r="CD43" s="85"/>
      <c r="CE43" s="83"/>
      <c r="CF43" s="83"/>
      <c r="CG43" s="83"/>
      <c r="CH43" s="87"/>
      <c r="CI43" s="87"/>
      <c r="CJ43" s="48"/>
      <c r="CK43" s="85"/>
      <c r="CL43" s="85"/>
      <c r="CM43" s="85"/>
      <c r="CN43" s="85"/>
      <c r="CO43" s="89"/>
      <c r="CP43" s="85"/>
      <c r="CQ43" s="85"/>
      <c r="CR43" s="85"/>
      <c r="CS43" s="85"/>
      <c r="CT43" s="48"/>
      <c r="CU43" s="85"/>
      <c r="CV43" s="85"/>
      <c r="CW43" s="85"/>
      <c r="CX43" s="85"/>
      <c r="CY43" s="89"/>
      <c r="CZ43" s="85"/>
      <c r="DA43" s="85"/>
      <c r="DB43" s="85"/>
      <c r="DC43" s="50"/>
    </row>
    <row r="44" spans="1:107" ht="15.75" thickBot="1" x14ac:dyDescent="0.3">
      <c r="A44" s="552">
        <f t="shared" ref="A44:A77" si="5">IF($BE$6=1,BB45,BB46)</f>
        <v>0</v>
      </c>
      <c r="B44" s="51"/>
      <c r="C44" s="41" t="s">
        <v>61</v>
      </c>
      <c r="D44" s="42">
        <v>2</v>
      </c>
      <c r="E44" s="105">
        <v>165</v>
      </c>
      <c r="F44" s="65">
        <v>6.8481604674977294</v>
      </c>
      <c r="G44" s="65">
        <v>7.1944854748868252</v>
      </c>
      <c r="H44" s="65">
        <v>11.498695851479251</v>
      </c>
      <c r="I44" s="63">
        <v>115.83440701066759</v>
      </c>
      <c r="J44" s="63">
        <v>138.07795327912692</v>
      </c>
      <c r="K44" s="63">
        <v>908</v>
      </c>
      <c r="L44" s="63">
        <v>206.83901391121455</v>
      </c>
      <c r="M44" s="63">
        <v>208.57227939956709</v>
      </c>
      <c r="N44" s="63">
        <v>458.56430957536611</v>
      </c>
      <c r="O44" s="63">
        <v>226.63402072187924</v>
      </c>
      <c r="P44" s="63">
        <v>171.58067784520389</v>
      </c>
      <c r="Q44" s="63">
        <v>81.939054880263086</v>
      </c>
      <c r="R44" s="63">
        <v>72.637570383846153</v>
      </c>
      <c r="S44" s="63">
        <v>92</v>
      </c>
      <c r="T44" s="65">
        <v>3.16</v>
      </c>
      <c r="U44" s="65">
        <v>4.492375616382505</v>
      </c>
      <c r="V44" s="65">
        <v>1.5</v>
      </c>
      <c r="W44" s="63">
        <v>40</v>
      </c>
      <c r="X44" s="65"/>
      <c r="Y44" s="65"/>
      <c r="Z44" s="65"/>
      <c r="AA44" s="65"/>
      <c r="AB44" s="65"/>
      <c r="AC44" s="65"/>
      <c r="AD44" s="65"/>
      <c r="AE44" s="65"/>
      <c r="AF44" s="65"/>
      <c r="AG44" s="48"/>
      <c r="AH44" s="65">
        <v>8</v>
      </c>
      <c r="AI44" s="65">
        <v>2.4</v>
      </c>
      <c r="AJ44" s="65">
        <v>11</v>
      </c>
      <c r="AK44" s="65">
        <v>2.7</v>
      </c>
      <c r="AL44" s="65">
        <v>6.7</v>
      </c>
      <c r="AM44" s="65">
        <v>6.3</v>
      </c>
      <c r="AN44" s="65">
        <v>5.2</v>
      </c>
      <c r="AO44" s="65">
        <v>7.3</v>
      </c>
      <c r="AP44" s="65">
        <v>7.8</v>
      </c>
      <c r="AQ44" s="48"/>
      <c r="AR44" s="65">
        <v>6.9003247599005721</v>
      </c>
      <c r="AS44" s="65">
        <v>2.0700974279701714</v>
      </c>
      <c r="AT44" s="65">
        <v>9.487946544863286</v>
      </c>
      <c r="AU44" s="65">
        <v>2.3288596064664433</v>
      </c>
      <c r="AV44" s="68">
        <v>5.7790219864167289</v>
      </c>
      <c r="AW44" s="65">
        <v>5.4340057484217006</v>
      </c>
      <c r="AX44" s="65">
        <v>4.485211093935372</v>
      </c>
      <c r="AY44" s="65">
        <v>6.2965463434092719</v>
      </c>
      <c r="AZ44" s="69">
        <v>6.7278166409030575</v>
      </c>
      <c r="BB44" s="39"/>
      <c r="BC44" s="342"/>
      <c r="BD44" s="90"/>
      <c r="BE44" s="91"/>
      <c r="BF44" s="91" t="s">
        <v>57</v>
      </c>
      <c r="BG44" s="92">
        <v>5</v>
      </c>
      <c r="BH44" s="93"/>
      <c r="BI44" s="94"/>
      <c r="BJ44" s="95"/>
      <c r="BK44" s="95"/>
      <c r="BL44" s="93"/>
      <c r="BM44" s="93"/>
      <c r="BN44" s="93"/>
      <c r="BO44" s="93"/>
      <c r="BP44" s="93"/>
      <c r="BQ44" s="93"/>
      <c r="BR44" s="93"/>
      <c r="BS44" s="93"/>
      <c r="BT44" s="93"/>
      <c r="BU44" s="93"/>
      <c r="BV44" s="96"/>
      <c r="BW44" s="95"/>
      <c r="BX44" s="95"/>
      <c r="BY44" s="95"/>
      <c r="BZ44" s="96"/>
      <c r="CA44" s="95"/>
      <c r="CB44" s="95"/>
      <c r="CC44" s="95"/>
      <c r="CD44" s="95"/>
      <c r="CE44" s="93"/>
      <c r="CF44" s="93"/>
      <c r="CG44" s="93"/>
      <c r="CH44" s="97"/>
      <c r="CI44" s="97"/>
      <c r="CJ44" s="25"/>
      <c r="CK44" s="95"/>
      <c r="CL44" s="95"/>
      <c r="CM44" s="95"/>
      <c r="CN44" s="95"/>
      <c r="CO44" s="98"/>
      <c r="CP44" s="95"/>
      <c r="CQ44" s="95"/>
      <c r="CR44" s="95"/>
      <c r="CS44" s="95"/>
      <c r="CT44" s="25"/>
      <c r="CU44" s="95"/>
      <c r="CV44" s="95"/>
      <c r="CW44" s="95"/>
      <c r="CX44" s="95"/>
      <c r="CY44" s="98"/>
      <c r="CZ44" s="95"/>
      <c r="DA44" s="95"/>
      <c r="DB44" s="95"/>
      <c r="DC44" s="99"/>
    </row>
    <row r="45" spans="1:107" ht="15" customHeight="1" x14ac:dyDescent="0.25">
      <c r="A45" s="552">
        <f t="shared" si="5"/>
        <v>0</v>
      </c>
      <c r="B45" s="51"/>
      <c r="C45" s="41" t="s">
        <v>62</v>
      </c>
      <c r="D45" s="42">
        <v>3</v>
      </c>
      <c r="E45" s="105">
        <v>170</v>
      </c>
      <c r="F45" s="65">
        <v>6.4249343428202419</v>
      </c>
      <c r="G45" s="65">
        <v>6.6729519958377086</v>
      </c>
      <c r="H45" s="65">
        <v>10.879583424446666</v>
      </c>
      <c r="I45" s="63">
        <v>102.35309534406048</v>
      </c>
      <c r="J45" s="63">
        <v>96.194230280383607</v>
      </c>
      <c r="K45" s="63">
        <v>914.09650961373075</v>
      </c>
      <c r="L45" s="63">
        <v>144.68940376600267</v>
      </c>
      <c r="M45" s="63">
        <v>258.17890798626701</v>
      </c>
      <c r="N45" s="63">
        <v>522.58583543982445</v>
      </c>
      <c r="O45" s="63">
        <v>270.8026444852689</v>
      </c>
      <c r="P45" s="63">
        <v>175.28136686832028</v>
      </c>
      <c r="Q45" s="63">
        <v>78.972589412528407</v>
      </c>
      <c r="R45" s="63">
        <v>67.635566063222512</v>
      </c>
      <c r="S45" s="63">
        <v>85.839112170680679</v>
      </c>
      <c r="T45" s="65">
        <v>2.76</v>
      </c>
      <c r="U45" s="65">
        <v>3.8110506213630795</v>
      </c>
      <c r="V45" s="65">
        <v>1.35</v>
      </c>
      <c r="W45" s="63">
        <v>37.552599999999998</v>
      </c>
      <c r="X45" s="65"/>
      <c r="Y45" s="65"/>
      <c r="Z45" s="65"/>
      <c r="AA45" s="65"/>
      <c r="AB45" s="65"/>
      <c r="AC45" s="65"/>
      <c r="AD45" s="65"/>
      <c r="AE45" s="65"/>
      <c r="AF45" s="65"/>
      <c r="AG45" s="48"/>
      <c r="AH45" s="65">
        <v>6.7</v>
      </c>
      <c r="AI45" s="65">
        <v>2.1907135973257801</v>
      </c>
      <c r="AJ45" s="65">
        <v>9.5</v>
      </c>
      <c r="AK45" s="65">
        <v>2.25</v>
      </c>
      <c r="AL45" s="65">
        <v>5.7</v>
      </c>
      <c r="AM45" s="65">
        <v>5.3</v>
      </c>
      <c r="AN45" s="65">
        <v>4.4000000000000004</v>
      </c>
      <c r="AO45" s="65">
        <v>6.2</v>
      </c>
      <c r="AP45" s="65">
        <v>6.8</v>
      </c>
      <c r="AQ45" s="48"/>
      <c r="AR45" s="65">
        <v>6.5287505655714595</v>
      </c>
      <c r="AS45" s="65">
        <v>2.1347197966486227</v>
      </c>
      <c r="AT45" s="65">
        <v>9.2571836377505754</v>
      </c>
      <c r="AU45" s="65">
        <v>2.1924908615725047</v>
      </c>
      <c r="AV45" s="68">
        <v>5.5543101826503456</v>
      </c>
      <c r="AW45" s="65">
        <v>5.1645340294819002</v>
      </c>
      <c r="AX45" s="65">
        <v>4.2875376848528983</v>
      </c>
      <c r="AY45" s="65">
        <v>6.0415303741109021</v>
      </c>
      <c r="AZ45" s="69">
        <v>6.6261946038635697</v>
      </c>
      <c r="BB45" s="359" t="s">
        <v>969</v>
      </c>
      <c r="BC45" s="362" t="s">
        <v>968</v>
      </c>
      <c r="BD45" s="29" t="s">
        <v>58</v>
      </c>
      <c r="BE45" s="30"/>
      <c r="BF45" s="30" t="s">
        <v>59</v>
      </c>
      <c r="BG45" s="31">
        <v>1</v>
      </c>
      <c r="BH45" s="100"/>
      <c r="BI45" s="101"/>
      <c r="BJ45" s="101"/>
      <c r="BK45" s="101"/>
      <c r="BL45" s="102"/>
      <c r="BM45" s="102"/>
      <c r="BN45" s="102"/>
      <c r="BO45" s="102"/>
      <c r="BP45" s="102"/>
      <c r="BQ45" s="102"/>
      <c r="BR45" s="102"/>
      <c r="BS45" s="102"/>
      <c r="BT45" s="102"/>
      <c r="BU45" s="102"/>
      <c r="BV45" s="102"/>
      <c r="BW45" s="101"/>
      <c r="BX45" s="101"/>
      <c r="BY45" s="101"/>
      <c r="BZ45" s="102"/>
      <c r="CA45" s="101"/>
      <c r="CB45" s="101"/>
      <c r="CC45" s="101"/>
      <c r="CD45" s="101"/>
      <c r="CE45" s="101"/>
      <c r="CF45" s="101"/>
      <c r="CG45" s="101"/>
      <c r="CH45" s="101"/>
      <c r="CI45" s="101"/>
      <c r="CJ45" s="16"/>
      <c r="CK45" s="101"/>
      <c r="CL45" s="101"/>
      <c r="CM45" s="101"/>
      <c r="CN45" s="101"/>
      <c r="CO45" s="101"/>
      <c r="CP45" s="101"/>
      <c r="CQ45" s="101"/>
      <c r="CR45" s="101"/>
      <c r="CS45" s="101"/>
      <c r="CT45" s="16"/>
      <c r="CU45" s="101"/>
      <c r="CV45" s="101"/>
      <c r="CW45" s="101"/>
      <c r="CX45" s="101"/>
      <c r="CY45" s="103"/>
      <c r="CZ45" s="101"/>
      <c r="DA45" s="101"/>
      <c r="DB45" s="101"/>
      <c r="DC45" s="104"/>
    </row>
    <row r="46" spans="1:107" ht="15" x14ac:dyDescent="0.25">
      <c r="A46" s="552">
        <f t="shared" si="5"/>
        <v>0</v>
      </c>
      <c r="B46" s="51"/>
      <c r="C46" s="41" t="s">
        <v>63</v>
      </c>
      <c r="D46" s="42">
        <v>4</v>
      </c>
      <c r="E46" s="105">
        <v>175</v>
      </c>
      <c r="F46" s="65">
        <v>6.0237381665049856</v>
      </c>
      <c r="G46" s="65">
        <v>6.167309359751509</v>
      </c>
      <c r="H46" s="65">
        <v>10.302623663734858</v>
      </c>
      <c r="I46" s="63">
        <v>91.292909370246576</v>
      </c>
      <c r="J46" s="63">
        <v>73.332995747201153</v>
      </c>
      <c r="K46" s="63">
        <v>917.19846734501755</v>
      </c>
      <c r="L46" s="63">
        <v>111.10009933631891</v>
      </c>
      <c r="M46" s="63">
        <v>302.56728377270855</v>
      </c>
      <c r="N46" s="63">
        <v>577.29027254200014</v>
      </c>
      <c r="O46" s="63">
        <v>321.41351390522402</v>
      </c>
      <c r="P46" s="63">
        <v>120.98762137304219</v>
      </c>
      <c r="Q46" s="63">
        <v>74.545043223685909</v>
      </c>
      <c r="R46" s="63">
        <v>64.409438258476044</v>
      </c>
      <c r="S46" s="63">
        <v>82.901859430751614</v>
      </c>
      <c r="T46" s="65">
        <v>2.48</v>
      </c>
      <c r="U46" s="65">
        <v>3.4286548053590811</v>
      </c>
      <c r="V46" s="65">
        <v>1.24</v>
      </c>
      <c r="W46" s="63">
        <v>35.113412529121085</v>
      </c>
      <c r="X46" s="65"/>
      <c r="Y46" s="65"/>
      <c r="Z46" s="65"/>
      <c r="AA46" s="65"/>
      <c r="AB46" s="65"/>
      <c r="AC46" s="65"/>
      <c r="AD46" s="65"/>
      <c r="AE46" s="65"/>
      <c r="AF46" s="65"/>
      <c r="AG46" s="48"/>
      <c r="AH46" s="65">
        <v>5.182410590589563</v>
      </c>
      <c r="AI46" s="65">
        <v>1.8985068500179589</v>
      </c>
      <c r="AJ46" s="65">
        <v>7.4914054081789718</v>
      </c>
      <c r="AK46" s="65">
        <v>1.7445738621786648</v>
      </c>
      <c r="AL46" s="65">
        <v>4.6179896351788186</v>
      </c>
      <c r="AM46" s="65">
        <v>4.2588126635537993</v>
      </c>
      <c r="AN46" s="65">
        <v>3.5404587203037612</v>
      </c>
      <c r="AO46" s="65">
        <v>5.0284776027502698</v>
      </c>
      <c r="AP46" s="65">
        <v>5.4902765662681512</v>
      </c>
      <c r="AQ46" s="48"/>
      <c r="AR46" s="65">
        <v>5.625617379509495</v>
      </c>
      <c r="AS46" s="65">
        <v>2.0608697330876371</v>
      </c>
      <c r="AT46" s="65">
        <v>8.1320805683998643</v>
      </c>
      <c r="AU46" s="65">
        <v>1.8937721871616122</v>
      </c>
      <c r="AV46" s="68">
        <v>5.0129263777807385</v>
      </c>
      <c r="AW46" s="65">
        <v>4.6230321039533475</v>
      </c>
      <c r="AX46" s="65">
        <v>3.8432435562985661</v>
      </c>
      <c r="AY46" s="65">
        <v>5.4585198335834715</v>
      </c>
      <c r="AZ46" s="69">
        <v>5.9598124713615448</v>
      </c>
      <c r="BB46" s="39"/>
      <c r="BC46" s="342"/>
      <c r="BD46" s="40" t="s">
        <v>60</v>
      </c>
      <c r="BE46" s="352"/>
      <c r="BF46" s="41" t="s">
        <v>61</v>
      </c>
      <c r="BG46" s="42">
        <v>2</v>
      </c>
      <c r="BH46" s="105"/>
      <c r="BI46" s="65"/>
      <c r="BJ46" s="65"/>
      <c r="BK46" s="65"/>
      <c r="BL46" s="63"/>
      <c r="BM46" s="63"/>
      <c r="BN46" s="63"/>
      <c r="BO46" s="63"/>
      <c r="BP46" s="63"/>
      <c r="BQ46" s="63"/>
      <c r="BR46" s="63"/>
      <c r="BS46" s="63"/>
      <c r="BT46" s="63"/>
      <c r="BU46" s="63"/>
      <c r="BV46" s="63"/>
      <c r="BW46" s="65"/>
      <c r="BX46" s="65"/>
      <c r="BY46" s="65"/>
      <c r="BZ46" s="63"/>
      <c r="CA46" s="65"/>
      <c r="CB46" s="65"/>
      <c r="CC46" s="65"/>
      <c r="CD46" s="65"/>
      <c r="CE46" s="65"/>
      <c r="CF46" s="65"/>
      <c r="CG46" s="65"/>
      <c r="CH46" s="65"/>
      <c r="CI46" s="65"/>
      <c r="CJ46" s="48"/>
      <c r="CK46" s="65"/>
      <c r="CL46" s="65"/>
      <c r="CM46" s="65"/>
      <c r="CN46" s="65"/>
      <c r="CO46" s="65"/>
      <c r="CP46" s="65"/>
      <c r="CQ46" s="65"/>
      <c r="CR46" s="65"/>
      <c r="CS46" s="65"/>
      <c r="CT46" s="48"/>
      <c r="CU46" s="65"/>
      <c r="CV46" s="65"/>
      <c r="CW46" s="65"/>
      <c r="CX46" s="65"/>
      <c r="CY46" s="68"/>
      <c r="CZ46" s="65"/>
      <c r="DA46" s="65"/>
      <c r="DB46" s="65"/>
      <c r="DC46" s="69"/>
    </row>
    <row r="47" spans="1:107" ht="15" x14ac:dyDescent="0.25">
      <c r="A47" s="552">
        <f t="shared" si="5"/>
        <v>0</v>
      </c>
      <c r="B47" s="51"/>
      <c r="C47" s="41" t="s">
        <v>64</v>
      </c>
      <c r="D47" s="42">
        <v>5</v>
      </c>
      <c r="E47" s="105">
        <v>180</v>
      </c>
      <c r="F47" s="65">
        <v>5.6915767379308111</v>
      </c>
      <c r="G47" s="65">
        <v>5.7402001184040712</v>
      </c>
      <c r="H47" s="65">
        <v>9.8310736439587476</v>
      </c>
      <c r="I47" s="63">
        <v>83.359640973106835</v>
      </c>
      <c r="J47" s="63">
        <v>59.443409990746005</v>
      </c>
      <c r="K47" s="63">
        <v>923.02687462605127</v>
      </c>
      <c r="L47" s="63">
        <v>90.684730954096239</v>
      </c>
      <c r="M47" s="63">
        <v>322.07281557482111</v>
      </c>
      <c r="N47" s="63">
        <v>600.03352122824731</v>
      </c>
      <c r="O47" s="63">
        <v>343.99675416503703</v>
      </c>
      <c r="P47" s="63">
        <v>134.95800640523447</v>
      </c>
      <c r="Q47" s="63">
        <v>70.685522096789853</v>
      </c>
      <c r="R47" s="63">
        <v>62.229060194138732</v>
      </c>
      <c r="S47" s="63">
        <v>77.094515306122446</v>
      </c>
      <c r="T47" s="65">
        <v>2.2999999999999998</v>
      </c>
      <c r="U47" s="65">
        <v>3.014229767183537</v>
      </c>
      <c r="V47" s="65">
        <v>1.1499999999999999</v>
      </c>
      <c r="W47" s="63">
        <v>32.511716953755347</v>
      </c>
      <c r="X47" s="65"/>
      <c r="Y47" s="65"/>
      <c r="Z47" s="65"/>
      <c r="AA47" s="65"/>
      <c r="AB47" s="65"/>
      <c r="AC47" s="65"/>
      <c r="AD47" s="65"/>
      <c r="AE47" s="65"/>
      <c r="AF47" s="65"/>
      <c r="AG47" s="48"/>
      <c r="AH47" s="65">
        <v>3.7119524870081664</v>
      </c>
      <c r="AI47" s="65">
        <v>1.590836780146357</v>
      </c>
      <c r="AJ47" s="65">
        <v>5.9391239792130657</v>
      </c>
      <c r="AK47" s="65">
        <v>1.3787252094601761</v>
      </c>
      <c r="AL47" s="65">
        <v>3.7119524870081664</v>
      </c>
      <c r="AM47" s="65">
        <v>3.3937851309788951</v>
      </c>
      <c r="AN47" s="65">
        <v>2.9695619896065328</v>
      </c>
      <c r="AO47" s="65">
        <v>4.0301198430374381</v>
      </c>
      <c r="AP47" s="65">
        <v>3.8180082723512569</v>
      </c>
      <c r="AQ47" s="48"/>
      <c r="AR47" s="65">
        <v>4.3072309606482602</v>
      </c>
      <c r="AS47" s="65">
        <v>1.8459561259921113</v>
      </c>
      <c r="AT47" s="65">
        <v>6.8915695370372152</v>
      </c>
      <c r="AU47" s="65">
        <v>1.5998286425264965</v>
      </c>
      <c r="AV47" s="68">
        <v>4.3072309606482602</v>
      </c>
      <c r="AW47" s="65">
        <v>3.9380397354498378</v>
      </c>
      <c r="AX47" s="65">
        <v>3.4457847685186076</v>
      </c>
      <c r="AY47" s="65">
        <v>4.6764221858466826</v>
      </c>
      <c r="AZ47" s="69">
        <v>4.430294702381067</v>
      </c>
      <c r="BB47" s="39"/>
      <c r="BC47" s="342"/>
      <c r="BD47" s="51"/>
      <c r="BE47" s="41"/>
      <c r="BF47" s="41" t="s">
        <v>62</v>
      </c>
      <c r="BG47" s="42">
        <v>3</v>
      </c>
      <c r="BH47" s="105"/>
      <c r="BI47" s="65"/>
      <c r="BJ47" s="65"/>
      <c r="BK47" s="65"/>
      <c r="BL47" s="63"/>
      <c r="BM47" s="63"/>
      <c r="BN47" s="63"/>
      <c r="BO47" s="63"/>
      <c r="BP47" s="63"/>
      <c r="BQ47" s="63"/>
      <c r="BR47" s="63"/>
      <c r="BS47" s="63"/>
      <c r="BT47" s="63"/>
      <c r="BU47" s="63"/>
      <c r="BV47" s="63"/>
      <c r="BW47" s="65"/>
      <c r="BX47" s="65"/>
      <c r="BY47" s="65"/>
      <c r="BZ47" s="63"/>
      <c r="CA47" s="65"/>
      <c r="CB47" s="65"/>
      <c r="CC47" s="65"/>
      <c r="CD47" s="65"/>
      <c r="CE47" s="65"/>
      <c r="CF47" s="65"/>
      <c r="CG47" s="65"/>
      <c r="CH47" s="65"/>
      <c r="CI47" s="65"/>
      <c r="CJ47" s="48"/>
      <c r="CK47" s="65"/>
      <c r="CL47" s="65"/>
      <c r="CM47" s="65"/>
      <c r="CN47" s="65"/>
      <c r="CO47" s="65"/>
      <c r="CP47" s="65"/>
      <c r="CQ47" s="65"/>
      <c r="CR47" s="65"/>
      <c r="CS47" s="65"/>
      <c r="CT47" s="48"/>
      <c r="CU47" s="65"/>
      <c r="CV47" s="65"/>
      <c r="CW47" s="65"/>
      <c r="CX47" s="65"/>
      <c r="CY47" s="68"/>
      <c r="CZ47" s="65"/>
      <c r="DA47" s="65"/>
      <c r="DB47" s="65"/>
      <c r="DC47" s="69"/>
    </row>
    <row r="48" spans="1:107" ht="15" x14ac:dyDescent="0.25">
      <c r="A48" s="552">
        <f t="shared" si="5"/>
        <v>0</v>
      </c>
      <c r="B48" s="53" t="str">
        <f>IF($BE$6=1,BD50,BD51)</f>
        <v xml:space="preserve">Englisches Raigras </v>
      </c>
      <c r="C48" s="54" t="s">
        <v>66</v>
      </c>
      <c r="D48" s="55">
        <v>1</v>
      </c>
      <c r="E48" s="106">
        <v>150</v>
      </c>
      <c r="F48" s="72">
        <v>7.1443273926130901</v>
      </c>
      <c r="G48" s="72">
        <v>7.5904644582216587</v>
      </c>
      <c r="H48" s="72">
        <v>11.891928831759675</v>
      </c>
      <c r="I48" s="70">
        <v>114.87283604764355</v>
      </c>
      <c r="J48" s="70">
        <v>120.07841415160766</v>
      </c>
      <c r="K48" s="70">
        <v>917.34585967497731</v>
      </c>
      <c r="L48" s="70">
        <v>180</v>
      </c>
      <c r="M48" s="70">
        <v>168.36553757998794</v>
      </c>
      <c r="N48" s="70">
        <v>368.41710040295447</v>
      </c>
      <c r="O48" s="70">
        <v>188.20937098361492</v>
      </c>
      <c r="P48" s="70">
        <v>364.79517810666101</v>
      </c>
      <c r="Q48" s="70">
        <v>85.247028425375547</v>
      </c>
      <c r="R48" s="70">
        <v>70.534961271483169</v>
      </c>
      <c r="S48" s="70">
        <v>82.76505405629301</v>
      </c>
      <c r="T48" s="72">
        <v>3.61</v>
      </c>
      <c r="U48" s="72">
        <v>3.8833876881249703</v>
      </c>
      <c r="V48" s="72">
        <v>1.51</v>
      </c>
      <c r="W48" s="70">
        <v>32.091938610531948</v>
      </c>
      <c r="X48" s="72"/>
      <c r="Y48" s="72"/>
      <c r="Z48" s="72"/>
      <c r="AA48" s="72"/>
      <c r="AB48" s="72"/>
      <c r="AC48" s="72"/>
      <c r="AD48" s="72"/>
      <c r="AE48" s="72"/>
      <c r="AF48" s="72"/>
      <c r="AG48" s="48"/>
      <c r="AH48" s="72">
        <v>7.2523402942084143</v>
      </c>
      <c r="AI48" s="72">
        <v>2.6746219524740251</v>
      </c>
      <c r="AJ48" s="72">
        <v>11.572883448204916</v>
      </c>
      <c r="AK48" s="72">
        <v>2.6231869149264475</v>
      </c>
      <c r="AL48" s="72">
        <v>7.14947021911326</v>
      </c>
      <c r="AM48" s="72">
        <v>6.3779446558995989</v>
      </c>
      <c r="AN48" s="72">
        <v>5.3492439049480502</v>
      </c>
      <c r="AO48" s="72">
        <v>7.5609505194938791</v>
      </c>
      <c r="AP48" s="72">
        <v>7.9158522785721628</v>
      </c>
      <c r="AQ48" s="48"/>
      <c r="AR48" s="72">
        <v>6.28880216943283</v>
      </c>
      <c r="AS48" s="72">
        <v>2.319274558939767</v>
      </c>
      <c r="AT48" s="72">
        <v>10.035322610797069</v>
      </c>
      <c r="AU48" s="72">
        <v>2.2746731251140022</v>
      </c>
      <c r="AV48" s="75">
        <v>6.1995993017813005</v>
      </c>
      <c r="AW48" s="72">
        <v>5.53057779439483</v>
      </c>
      <c r="AX48" s="72">
        <v>4.6385491178795339</v>
      </c>
      <c r="AY48" s="72">
        <v>6.5564107723874185</v>
      </c>
      <c r="AZ48" s="76">
        <v>6.864160665785195</v>
      </c>
      <c r="BB48" s="39"/>
      <c r="BC48" s="342"/>
      <c r="BD48" s="51"/>
      <c r="BE48" s="41"/>
      <c r="BF48" s="41" t="s">
        <v>63</v>
      </c>
      <c r="BG48" s="42">
        <v>4</v>
      </c>
      <c r="BH48" s="105"/>
      <c r="BI48" s="65"/>
      <c r="BJ48" s="65"/>
      <c r="BK48" s="65"/>
      <c r="BL48" s="63"/>
      <c r="BM48" s="63"/>
      <c r="BN48" s="63"/>
      <c r="BO48" s="63"/>
      <c r="BP48" s="63"/>
      <c r="BQ48" s="63"/>
      <c r="BR48" s="63"/>
      <c r="BS48" s="63"/>
      <c r="BT48" s="63"/>
      <c r="BU48" s="63"/>
      <c r="BV48" s="63"/>
      <c r="BW48" s="65"/>
      <c r="BX48" s="65"/>
      <c r="BY48" s="65"/>
      <c r="BZ48" s="63"/>
      <c r="CA48" s="65"/>
      <c r="CB48" s="65"/>
      <c r="CC48" s="65"/>
      <c r="CD48" s="65"/>
      <c r="CE48" s="65"/>
      <c r="CF48" s="65"/>
      <c r="CG48" s="65"/>
      <c r="CH48" s="65"/>
      <c r="CI48" s="65"/>
      <c r="CJ48" s="48"/>
      <c r="CK48" s="65"/>
      <c r="CL48" s="65"/>
      <c r="CM48" s="65"/>
      <c r="CN48" s="65"/>
      <c r="CO48" s="65"/>
      <c r="CP48" s="65"/>
      <c r="CQ48" s="65"/>
      <c r="CR48" s="65"/>
      <c r="CS48" s="65"/>
      <c r="CT48" s="48"/>
      <c r="CU48" s="65"/>
      <c r="CV48" s="65"/>
      <c r="CW48" s="65"/>
      <c r="CX48" s="65"/>
      <c r="CY48" s="68"/>
      <c r="CZ48" s="65"/>
      <c r="DA48" s="65"/>
      <c r="DB48" s="65"/>
      <c r="DC48" s="69"/>
    </row>
    <row r="49" spans="1:107" ht="15" x14ac:dyDescent="0.25">
      <c r="A49" s="552">
        <f t="shared" si="5"/>
        <v>0</v>
      </c>
      <c r="B49" s="51" t="str">
        <f>IF($BE$6=1,"",BD52)</f>
        <v>(1. Aufw.)</v>
      </c>
      <c r="C49" s="41" t="s">
        <v>68</v>
      </c>
      <c r="D49" s="42">
        <v>2</v>
      </c>
      <c r="E49" s="107">
        <v>150</v>
      </c>
      <c r="F49" s="45">
        <v>7.1396635378845259</v>
      </c>
      <c r="G49" s="45">
        <v>7.5861015851447107</v>
      </c>
      <c r="H49" s="45">
        <v>11.8834281137533</v>
      </c>
      <c r="I49" s="43">
        <v>113.5099780561617</v>
      </c>
      <c r="J49" s="43">
        <v>114.025183260357</v>
      </c>
      <c r="K49" s="43">
        <v>920</v>
      </c>
      <c r="L49" s="43">
        <v>171.02977376750869</v>
      </c>
      <c r="M49" s="43">
        <v>182.71447219504097</v>
      </c>
      <c r="N49" s="43">
        <v>387.10128534796706</v>
      </c>
      <c r="O49" s="43">
        <v>202.55454810479011</v>
      </c>
      <c r="P49" s="43">
        <v>282.93273404281643</v>
      </c>
      <c r="Q49" s="43">
        <v>85.304006878923204</v>
      </c>
      <c r="R49" s="43">
        <v>69.785309171827123</v>
      </c>
      <c r="S49" s="43">
        <v>80</v>
      </c>
      <c r="T49" s="45">
        <v>3.49</v>
      </c>
      <c r="U49" s="45">
        <v>4.1017870237527827</v>
      </c>
      <c r="V49" s="45">
        <v>1.35</v>
      </c>
      <c r="W49" s="43">
        <v>32.200000000000003</v>
      </c>
      <c r="X49" s="45"/>
      <c r="Y49" s="45"/>
      <c r="Z49" s="45"/>
      <c r="AA49" s="45"/>
      <c r="AB49" s="45"/>
      <c r="AC49" s="45"/>
      <c r="AD49" s="45"/>
      <c r="AE49" s="45"/>
      <c r="AF49" s="45"/>
      <c r="AG49" s="48"/>
      <c r="AH49" s="45">
        <v>7</v>
      </c>
      <c r="AI49" s="45">
        <v>2.9405710058683749</v>
      </c>
      <c r="AJ49" s="45">
        <v>12.733612786727168</v>
      </c>
      <c r="AK49" s="45">
        <v>3.0010163535269156</v>
      </c>
      <c r="AL49" s="45">
        <v>7.8564846593464237</v>
      </c>
      <c r="AM49" s="45">
        <v>7.148668174701478</v>
      </c>
      <c r="AN49" s="45">
        <v>6.0524142070381393</v>
      </c>
      <c r="AO49" s="45">
        <v>7</v>
      </c>
      <c r="AP49" s="45">
        <v>8.876118256530761</v>
      </c>
      <c r="AQ49" s="48"/>
      <c r="AR49" s="45">
        <v>6.17210424805927</v>
      </c>
      <c r="AS49" s="45">
        <v>2.5927872567200168</v>
      </c>
      <c r="AT49" s="45">
        <v>11.227597939157228</v>
      </c>
      <c r="AU49" s="45">
        <v>2.6460836834426877</v>
      </c>
      <c r="AV49" s="49">
        <v>6.9272917629663642</v>
      </c>
      <c r="AW49" s="45">
        <v>6.3031893155773</v>
      </c>
      <c r="AX49" s="45">
        <v>5.3365902054677683</v>
      </c>
      <c r="AY49" s="45">
        <v>6.17210424805927</v>
      </c>
      <c r="AZ49" s="50">
        <v>7.8263324567728496</v>
      </c>
      <c r="BB49" s="39"/>
      <c r="BC49" s="342"/>
      <c r="BD49" s="51"/>
      <c r="BE49" s="41"/>
      <c r="BF49" s="41" t="s">
        <v>64</v>
      </c>
      <c r="BG49" s="42">
        <v>5</v>
      </c>
      <c r="BH49" s="105"/>
      <c r="BI49" s="65"/>
      <c r="BJ49" s="65"/>
      <c r="BK49" s="65"/>
      <c r="BL49" s="63"/>
      <c r="BM49" s="63"/>
      <c r="BN49" s="63"/>
      <c r="BO49" s="63"/>
      <c r="BP49" s="63"/>
      <c r="BQ49" s="63"/>
      <c r="BR49" s="63"/>
      <c r="BS49" s="63"/>
      <c r="BT49" s="63"/>
      <c r="BU49" s="63"/>
      <c r="BV49" s="63"/>
      <c r="BW49" s="65"/>
      <c r="BX49" s="65"/>
      <c r="BY49" s="65"/>
      <c r="BZ49" s="63"/>
      <c r="CA49" s="65"/>
      <c r="CB49" s="65"/>
      <c r="CC49" s="65"/>
      <c r="CD49" s="65"/>
      <c r="CE49" s="65"/>
      <c r="CF49" s="65"/>
      <c r="CG49" s="65"/>
      <c r="CH49" s="65"/>
      <c r="CI49" s="65"/>
      <c r="CJ49" s="48"/>
      <c r="CK49" s="65"/>
      <c r="CL49" s="65"/>
      <c r="CM49" s="65"/>
      <c r="CN49" s="65"/>
      <c r="CO49" s="65"/>
      <c r="CP49" s="65"/>
      <c r="CQ49" s="65"/>
      <c r="CR49" s="65"/>
      <c r="CS49" s="65"/>
      <c r="CT49" s="48"/>
      <c r="CU49" s="65"/>
      <c r="CV49" s="65"/>
      <c r="CW49" s="65"/>
      <c r="CX49" s="65"/>
      <c r="CY49" s="68"/>
      <c r="CZ49" s="65"/>
      <c r="DA49" s="65"/>
      <c r="DB49" s="65"/>
      <c r="DC49" s="69"/>
    </row>
    <row r="50" spans="1:107" ht="14.25" customHeight="1" x14ac:dyDescent="0.25">
      <c r="A50" s="552">
        <f t="shared" si="5"/>
        <v>0</v>
      </c>
      <c r="B50" s="51"/>
      <c r="C50" s="41" t="s">
        <v>70</v>
      </c>
      <c r="D50" s="42">
        <v>3</v>
      </c>
      <c r="E50" s="107">
        <v>150</v>
      </c>
      <c r="F50" s="45">
        <v>6.9263718113657138</v>
      </c>
      <c r="G50" s="45">
        <v>7.3333359917683634</v>
      </c>
      <c r="H50" s="45">
        <v>11.560819470695108</v>
      </c>
      <c r="I50" s="43">
        <v>102.54099021274283</v>
      </c>
      <c r="J50" s="43">
        <v>83.432548283000216</v>
      </c>
      <c r="K50" s="43">
        <v>922.70478576012238</v>
      </c>
      <c r="L50" s="43">
        <v>125.95612794083011</v>
      </c>
      <c r="M50" s="43">
        <v>214.2428643101037</v>
      </c>
      <c r="N50" s="43">
        <v>426.32205609882095</v>
      </c>
      <c r="O50" s="43">
        <v>230.8682167931367</v>
      </c>
      <c r="P50" s="43">
        <v>299.05065389554443</v>
      </c>
      <c r="Q50" s="43">
        <v>83.132317607300877</v>
      </c>
      <c r="R50" s="43">
        <v>65.789965524043765</v>
      </c>
      <c r="S50" s="43">
        <v>77.204476708879653</v>
      </c>
      <c r="T50" s="45">
        <v>3.33</v>
      </c>
      <c r="U50" s="45">
        <v>3.7358553204617282</v>
      </c>
      <c r="V50" s="45">
        <v>1.23</v>
      </c>
      <c r="W50" s="43">
        <v>32.274480950331579</v>
      </c>
      <c r="X50" s="45"/>
      <c r="Y50" s="45"/>
      <c r="Z50" s="45"/>
      <c r="AA50" s="45"/>
      <c r="AB50" s="45"/>
      <c r="AC50" s="45"/>
      <c r="AD50" s="45"/>
      <c r="AE50" s="45"/>
      <c r="AF50" s="45"/>
      <c r="AG50" s="48"/>
      <c r="AH50" s="45">
        <v>6.6</v>
      </c>
      <c r="AI50" s="45">
        <v>2.4</v>
      </c>
      <c r="AJ50" s="45">
        <v>10</v>
      </c>
      <c r="AK50" s="45">
        <v>2.5</v>
      </c>
      <c r="AL50" s="45">
        <v>6.3</v>
      </c>
      <c r="AM50" s="45">
        <v>5.7</v>
      </c>
      <c r="AN50" s="45">
        <v>5</v>
      </c>
      <c r="AO50" s="45">
        <v>6.2</v>
      </c>
      <c r="AP50" s="45">
        <v>6.8</v>
      </c>
      <c r="AQ50" s="48"/>
      <c r="AR50" s="45">
        <v>6.4556629576419988</v>
      </c>
      <c r="AS50" s="45">
        <v>2.3475138027789089</v>
      </c>
      <c r="AT50" s="45">
        <v>9.7813075115787864</v>
      </c>
      <c r="AU50" s="45">
        <v>2.4453268778946966</v>
      </c>
      <c r="AV50" s="49">
        <v>6.1622237322946356</v>
      </c>
      <c r="AW50" s="45">
        <v>5.5753452815999083</v>
      </c>
      <c r="AX50" s="45">
        <v>4.8906537557893932</v>
      </c>
      <c r="AY50" s="45">
        <v>6.0644106571788479</v>
      </c>
      <c r="AZ50" s="50">
        <v>6.6512891078735743</v>
      </c>
      <c r="BB50" s="39"/>
      <c r="BC50" s="342"/>
      <c r="BD50" s="53" t="s">
        <v>65</v>
      </c>
      <c r="BE50" s="54"/>
      <c r="BF50" s="54" t="s">
        <v>66</v>
      </c>
      <c r="BG50" s="55">
        <v>1</v>
      </c>
      <c r="BH50" s="106"/>
      <c r="BI50" s="72"/>
      <c r="BJ50" s="72"/>
      <c r="BK50" s="72"/>
      <c r="BL50" s="70"/>
      <c r="BM50" s="70"/>
      <c r="BN50" s="70"/>
      <c r="BO50" s="70"/>
      <c r="BP50" s="70"/>
      <c r="BQ50" s="70"/>
      <c r="BR50" s="70"/>
      <c r="BS50" s="70"/>
      <c r="BT50" s="70"/>
      <c r="BU50" s="70"/>
      <c r="BV50" s="70"/>
      <c r="BW50" s="72"/>
      <c r="BX50" s="72"/>
      <c r="BY50" s="72"/>
      <c r="BZ50" s="70"/>
      <c r="CA50" s="72"/>
      <c r="CB50" s="72"/>
      <c r="CC50" s="72"/>
      <c r="CD50" s="72"/>
      <c r="CE50" s="72"/>
      <c r="CF50" s="72"/>
      <c r="CG50" s="72"/>
      <c r="CH50" s="72"/>
      <c r="CI50" s="72"/>
      <c r="CJ50" s="48"/>
      <c r="CK50" s="72"/>
      <c r="CL50" s="72"/>
      <c r="CM50" s="72"/>
      <c r="CN50" s="72"/>
      <c r="CO50" s="72"/>
      <c r="CP50" s="72"/>
      <c r="CQ50" s="72"/>
      <c r="CR50" s="72"/>
      <c r="CS50" s="72"/>
      <c r="CT50" s="48"/>
      <c r="CU50" s="72"/>
      <c r="CV50" s="72"/>
      <c r="CW50" s="72"/>
      <c r="CX50" s="72"/>
      <c r="CY50" s="75"/>
      <c r="CZ50" s="72"/>
      <c r="DA50" s="72"/>
      <c r="DB50" s="72"/>
      <c r="DC50" s="76"/>
    </row>
    <row r="51" spans="1:107" ht="15" x14ac:dyDescent="0.25">
      <c r="A51" s="552">
        <f t="shared" si="5"/>
        <v>0</v>
      </c>
      <c r="B51" s="51"/>
      <c r="C51" s="41" t="s">
        <v>71</v>
      </c>
      <c r="D51" s="42">
        <v>4</v>
      </c>
      <c r="E51" s="107">
        <v>150</v>
      </c>
      <c r="F51" s="45">
        <v>6.4945681600212</v>
      </c>
      <c r="G51" s="45">
        <v>6.7832933285493784</v>
      </c>
      <c r="H51" s="45">
        <v>10.952597959639505</v>
      </c>
      <c r="I51" s="43">
        <v>90.135854280983494</v>
      </c>
      <c r="J51" s="43">
        <v>59.023239929848764</v>
      </c>
      <c r="K51" s="43">
        <v>926.65617616341979</v>
      </c>
      <c r="L51" s="43">
        <v>90.077081464536448</v>
      </c>
      <c r="M51" s="43">
        <v>251.32301699112983</v>
      </c>
      <c r="N51" s="43">
        <v>500.10455530189364</v>
      </c>
      <c r="O51" s="43">
        <v>275.19340650814911</v>
      </c>
      <c r="P51" s="43">
        <v>243.60203269273816</v>
      </c>
      <c r="Q51" s="43">
        <v>78.437639161963304</v>
      </c>
      <c r="R51" s="43">
        <v>62.126020517580749</v>
      </c>
      <c r="S51" s="43">
        <v>73.427556157182707</v>
      </c>
      <c r="T51" s="45">
        <v>3.15</v>
      </c>
      <c r="U51" s="45">
        <v>3.3070744025575531</v>
      </c>
      <c r="V51" s="45">
        <v>1.1399999999999999</v>
      </c>
      <c r="W51" s="43">
        <v>30.502459086977254</v>
      </c>
      <c r="X51" s="45"/>
      <c r="Y51" s="45"/>
      <c r="Z51" s="45"/>
      <c r="AA51" s="45"/>
      <c r="AB51" s="45"/>
      <c r="AC51" s="45"/>
      <c r="AD51" s="45"/>
      <c r="AE51" s="45"/>
      <c r="AF51" s="45"/>
      <c r="AG51" s="48"/>
      <c r="AH51" s="45">
        <v>5.8953196288511798</v>
      </c>
      <c r="AI51" s="45">
        <v>1.8967550110216846</v>
      </c>
      <c r="AJ51" s="45">
        <v>7.8433382888193988</v>
      </c>
      <c r="AK51" s="45">
        <v>1.9480186599682165</v>
      </c>
      <c r="AL51" s="45">
        <v>4.7675193520274783</v>
      </c>
      <c r="AM51" s="45">
        <v>4.3574101604552213</v>
      </c>
      <c r="AN51" s="45">
        <v>3.844773670989901</v>
      </c>
      <c r="AO51" s="45">
        <v>5.2801558414927978</v>
      </c>
      <c r="AP51" s="45">
        <v>5.4339467883323938</v>
      </c>
      <c r="AQ51" s="48"/>
      <c r="AR51" s="45">
        <v>6.5658772175288238</v>
      </c>
      <c r="AS51" s="45">
        <v>2.1124996265092748</v>
      </c>
      <c r="AT51" s="45">
        <v>8.7354714285383519</v>
      </c>
      <c r="AU51" s="45">
        <v>2.169594211009525</v>
      </c>
      <c r="AV51" s="49">
        <v>5.3097963585233128</v>
      </c>
      <c r="AW51" s="45">
        <v>4.853039682521306</v>
      </c>
      <c r="AX51" s="45">
        <v>4.2820938375187998</v>
      </c>
      <c r="AY51" s="45">
        <v>5.8807422035258181</v>
      </c>
      <c r="AZ51" s="50">
        <v>6.0520259570265704</v>
      </c>
      <c r="BB51" s="39"/>
      <c r="BC51" s="342"/>
      <c r="BD51" s="40" t="s">
        <v>67</v>
      </c>
      <c r="BE51" s="352"/>
      <c r="BF51" s="41" t="s">
        <v>68</v>
      </c>
      <c r="BG51" s="42">
        <v>2</v>
      </c>
      <c r="BH51" s="107"/>
      <c r="BI51" s="45"/>
      <c r="BJ51" s="45"/>
      <c r="BK51" s="45"/>
      <c r="BL51" s="43"/>
      <c r="BM51" s="43"/>
      <c r="BN51" s="43"/>
      <c r="BO51" s="43"/>
      <c r="BP51" s="43"/>
      <c r="BQ51" s="43"/>
      <c r="BR51" s="43"/>
      <c r="BS51" s="43"/>
      <c r="BT51" s="43"/>
      <c r="BU51" s="43"/>
      <c r="BV51" s="43"/>
      <c r="BW51" s="45"/>
      <c r="BX51" s="45"/>
      <c r="BY51" s="45"/>
      <c r="BZ51" s="43"/>
      <c r="CA51" s="45"/>
      <c r="CB51" s="45"/>
      <c r="CC51" s="45"/>
      <c r="CD51" s="45"/>
      <c r="CE51" s="45"/>
      <c r="CF51" s="45"/>
      <c r="CG51" s="45"/>
      <c r="CH51" s="45"/>
      <c r="CI51" s="45"/>
      <c r="CJ51" s="48"/>
      <c r="CK51" s="45"/>
      <c r="CL51" s="45"/>
      <c r="CM51" s="45"/>
      <c r="CN51" s="45"/>
      <c r="CO51" s="45"/>
      <c r="CP51" s="45"/>
      <c r="CQ51" s="45"/>
      <c r="CR51" s="45"/>
      <c r="CS51" s="45"/>
      <c r="CT51" s="48"/>
      <c r="CU51" s="45"/>
      <c r="CV51" s="45"/>
      <c r="CW51" s="45"/>
      <c r="CX51" s="45"/>
      <c r="CY51" s="49"/>
      <c r="CZ51" s="45"/>
      <c r="DA51" s="45"/>
      <c r="DB51" s="45"/>
      <c r="DC51" s="50"/>
    </row>
    <row r="52" spans="1:107" ht="15" x14ac:dyDescent="0.25">
      <c r="A52" s="552">
        <f t="shared" si="5"/>
        <v>0</v>
      </c>
      <c r="B52" s="51"/>
      <c r="C52" s="41" t="s">
        <v>72</v>
      </c>
      <c r="D52" s="42">
        <v>5</v>
      </c>
      <c r="E52" s="107">
        <v>149.66200000000001</v>
      </c>
      <c r="F52" s="45">
        <v>5.5627039895032331</v>
      </c>
      <c r="G52" s="45">
        <v>5.5741774352176208</v>
      </c>
      <c r="H52" s="45">
        <v>9.6474270829152218</v>
      </c>
      <c r="I52" s="43">
        <v>76.777672068266611</v>
      </c>
      <c r="J52" s="43">
        <v>45.453950839461193</v>
      </c>
      <c r="K52" s="43">
        <v>931.26819547578339</v>
      </c>
      <c r="L52" s="43">
        <v>69.997772306155639</v>
      </c>
      <c r="M52" s="43">
        <v>299.38949167546264</v>
      </c>
      <c r="N52" s="43">
        <v>558.7584610835263</v>
      </c>
      <c r="O52" s="43">
        <v>321.91311273337885</v>
      </c>
      <c r="P52" s="43">
        <v>197.13428976706075</v>
      </c>
      <c r="Q52" s="43">
        <v>68.750059965780082</v>
      </c>
      <c r="R52" s="43">
        <v>59.880609311773128</v>
      </c>
      <c r="S52" s="43">
        <v>68.838157142857128</v>
      </c>
      <c r="T52" s="45">
        <v>2.94</v>
      </c>
      <c r="U52" s="45">
        <v>2.6912419919035804</v>
      </c>
      <c r="V52" s="45">
        <v>1.08</v>
      </c>
      <c r="W52" s="43">
        <v>26.521138944309349</v>
      </c>
      <c r="X52" s="45"/>
      <c r="Y52" s="45"/>
      <c r="Z52" s="45"/>
      <c r="AA52" s="45"/>
      <c r="AB52" s="45"/>
      <c r="AC52" s="45"/>
      <c r="AD52" s="45"/>
      <c r="AE52" s="45"/>
      <c r="AF52" s="45"/>
      <c r="AG52" s="48"/>
      <c r="AH52" s="45">
        <v>3.6177059676604681</v>
      </c>
      <c r="AI52" s="45">
        <v>1.2034946616877342</v>
      </c>
      <c r="AJ52" s="45">
        <v>5.2115167367976092</v>
      </c>
      <c r="AK52" s="45">
        <v>1.2282332764281154</v>
      </c>
      <c r="AL52" s="45">
        <v>3.2154426226353907</v>
      </c>
      <c r="AM52" s="45">
        <v>2.9257528450293542</v>
      </c>
      <c r="AN52" s="45">
        <v>2.4770863121335718</v>
      </c>
      <c r="AO52" s="45">
        <v>3.5032005933850319</v>
      </c>
      <c r="AP52" s="45">
        <v>3.6327505497828367</v>
      </c>
      <c r="AQ52" s="48"/>
      <c r="AR52" s="45">
        <v>4.7065127410292931</v>
      </c>
      <c r="AS52" s="45">
        <v>1.5657057288868279</v>
      </c>
      <c r="AT52" s="45">
        <v>6.7800064850730246</v>
      </c>
      <c r="AU52" s="45">
        <v>1.5978898274597462</v>
      </c>
      <c r="AV52" s="49">
        <v>4.1831817750707918</v>
      </c>
      <c r="AW52" s="45">
        <v>3.8063052015082177</v>
      </c>
      <c r="AX52" s="45">
        <v>3.2226052622583112</v>
      </c>
      <c r="AY52" s="45">
        <v>4.5575451334455899</v>
      </c>
      <c r="AZ52" s="50">
        <v>4.7260852320153921</v>
      </c>
      <c r="BB52" s="39"/>
      <c r="BC52" s="342"/>
      <c r="BD52" s="40" t="s">
        <v>69</v>
      </c>
      <c r="BE52" s="352"/>
      <c r="BF52" s="41" t="s">
        <v>70</v>
      </c>
      <c r="BG52" s="42">
        <v>3</v>
      </c>
      <c r="BH52" s="107"/>
      <c r="BI52" s="45"/>
      <c r="BJ52" s="45"/>
      <c r="BK52" s="45"/>
      <c r="BL52" s="43"/>
      <c r="BM52" s="43"/>
      <c r="BN52" s="43"/>
      <c r="BO52" s="43"/>
      <c r="BP52" s="43"/>
      <c r="BQ52" s="43"/>
      <c r="BR52" s="43"/>
      <c r="BS52" s="43"/>
      <c r="BT52" s="43"/>
      <c r="BU52" s="43"/>
      <c r="BV52" s="43"/>
      <c r="BW52" s="45"/>
      <c r="BX52" s="45"/>
      <c r="BY52" s="45"/>
      <c r="BZ52" s="43"/>
      <c r="CA52" s="45"/>
      <c r="CB52" s="45"/>
      <c r="CC52" s="45"/>
      <c r="CD52" s="45"/>
      <c r="CE52" s="45"/>
      <c r="CF52" s="45"/>
      <c r="CG52" s="45"/>
      <c r="CH52" s="45"/>
      <c r="CI52" s="45"/>
      <c r="CJ52" s="48"/>
      <c r="CK52" s="45"/>
      <c r="CL52" s="45"/>
      <c r="CM52" s="45"/>
      <c r="CN52" s="45"/>
      <c r="CO52" s="45"/>
      <c r="CP52" s="45"/>
      <c r="CQ52" s="45"/>
      <c r="CR52" s="45"/>
      <c r="CS52" s="45"/>
      <c r="CT52" s="48"/>
      <c r="CU52" s="45"/>
      <c r="CV52" s="45"/>
      <c r="CW52" s="45"/>
      <c r="CX52" s="45"/>
      <c r="CY52" s="49"/>
      <c r="CZ52" s="45"/>
      <c r="DA52" s="45"/>
      <c r="DB52" s="45"/>
      <c r="DC52" s="50"/>
    </row>
    <row r="53" spans="1:107" ht="15" x14ac:dyDescent="0.25">
      <c r="A53" s="552">
        <f t="shared" si="5"/>
        <v>0</v>
      </c>
      <c r="B53" s="53" t="str">
        <f>IF($BE$6=1,BD55,BD56)</f>
        <v>Italienisches Raigras</v>
      </c>
      <c r="C53" s="54" t="s">
        <v>74</v>
      </c>
      <c r="D53" s="55">
        <v>1</v>
      </c>
      <c r="E53" s="108">
        <v>140</v>
      </c>
      <c r="F53" s="58">
        <v>7.1567190610578573</v>
      </c>
      <c r="G53" s="58">
        <v>7.6368508513352946</v>
      </c>
      <c r="H53" s="58">
        <v>11.870934790081254</v>
      </c>
      <c r="I53" s="56">
        <v>109.84551748231262</v>
      </c>
      <c r="J53" s="56">
        <v>100.72667820665777</v>
      </c>
      <c r="K53" s="56">
        <v>913.6837712981187</v>
      </c>
      <c r="L53" s="56">
        <v>151.36489024174674</v>
      </c>
      <c r="M53" s="56">
        <v>152.80523360024338</v>
      </c>
      <c r="N53" s="56">
        <v>328.22348975979747</v>
      </c>
      <c r="O53" s="56">
        <v>173.77726069457808</v>
      </c>
      <c r="P53" s="56">
        <v>329.98734440397106</v>
      </c>
      <c r="Q53" s="56">
        <v>86.222909388986892</v>
      </c>
      <c r="R53" s="56">
        <v>68.232883626634376</v>
      </c>
      <c r="S53" s="56">
        <v>86.414929251700684</v>
      </c>
      <c r="T53" s="58">
        <v>4.3499999999999996</v>
      </c>
      <c r="U53" s="58">
        <v>3.6072085014223823</v>
      </c>
      <c r="V53" s="58">
        <v>1.52</v>
      </c>
      <c r="W53" s="56">
        <v>34.93892861083723</v>
      </c>
      <c r="X53" s="58"/>
      <c r="Y53" s="58"/>
      <c r="Z53" s="58"/>
      <c r="AA53" s="58"/>
      <c r="AB53" s="58"/>
      <c r="AC53" s="58"/>
      <c r="AD53" s="58"/>
      <c r="AE53" s="58"/>
      <c r="AF53" s="58"/>
      <c r="AG53" s="48"/>
      <c r="AH53" s="58">
        <v>9.433962264150944</v>
      </c>
      <c r="AI53" s="58">
        <v>4.1339834640661444</v>
      </c>
      <c r="AJ53" s="58">
        <v>15.475938096247615</v>
      </c>
      <c r="AK53" s="58">
        <v>3.3919864320542721</v>
      </c>
      <c r="AL53" s="58">
        <v>10.069959720161119</v>
      </c>
      <c r="AM53" s="58">
        <v>8.7979648081407689</v>
      </c>
      <c r="AN53" s="58">
        <v>7.5259698961204151</v>
      </c>
      <c r="AO53" s="58">
        <v>10.387958448166208</v>
      </c>
      <c r="AP53" s="58">
        <v>10.493958024167902</v>
      </c>
      <c r="AQ53" s="48"/>
      <c r="AR53" s="58">
        <v>8.616968145893555</v>
      </c>
      <c r="AS53" s="58">
        <v>3.775974805503918</v>
      </c>
      <c r="AT53" s="58">
        <v>14.135700553937742</v>
      </c>
      <c r="AU53" s="58">
        <v>3.0982357378493681</v>
      </c>
      <c r="AV53" s="61">
        <v>9.1978873467403108</v>
      </c>
      <c r="AW53" s="58">
        <v>8.0360489450467991</v>
      </c>
      <c r="AX53" s="58">
        <v>6.8742105433532847</v>
      </c>
      <c r="AY53" s="58">
        <v>9.4883469471636896</v>
      </c>
      <c r="AZ53" s="62">
        <v>9.5851668139714814</v>
      </c>
      <c r="BB53" s="39"/>
      <c r="BC53" s="342"/>
      <c r="BD53" s="51"/>
      <c r="BE53" s="41"/>
      <c r="BF53" s="41" t="s">
        <v>71</v>
      </c>
      <c r="BG53" s="42">
        <v>4</v>
      </c>
      <c r="BH53" s="107"/>
      <c r="BI53" s="45"/>
      <c r="BJ53" s="45"/>
      <c r="BK53" s="45"/>
      <c r="BL53" s="43"/>
      <c r="BM53" s="43"/>
      <c r="BN53" s="43"/>
      <c r="BO53" s="43"/>
      <c r="BP53" s="43"/>
      <c r="BQ53" s="43"/>
      <c r="BR53" s="43"/>
      <c r="BS53" s="43"/>
      <c r="BT53" s="43"/>
      <c r="BU53" s="43"/>
      <c r="BV53" s="43"/>
      <c r="BW53" s="45"/>
      <c r="BX53" s="45"/>
      <c r="BY53" s="45"/>
      <c r="BZ53" s="43"/>
      <c r="CA53" s="45"/>
      <c r="CB53" s="45"/>
      <c r="CC53" s="45"/>
      <c r="CD53" s="45"/>
      <c r="CE53" s="45"/>
      <c r="CF53" s="45"/>
      <c r="CG53" s="45"/>
      <c r="CH53" s="45"/>
      <c r="CI53" s="45"/>
      <c r="CJ53" s="48"/>
      <c r="CK53" s="45"/>
      <c r="CL53" s="45"/>
      <c r="CM53" s="45"/>
      <c r="CN53" s="45"/>
      <c r="CO53" s="45"/>
      <c r="CP53" s="45"/>
      <c r="CQ53" s="45"/>
      <c r="CR53" s="45"/>
      <c r="CS53" s="45"/>
      <c r="CT53" s="48"/>
      <c r="CU53" s="45"/>
      <c r="CV53" s="45"/>
      <c r="CW53" s="45"/>
      <c r="CX53" s="45"/>
      <c r="CY53" s="49"/>
      <c r="CZ53" s="45"/>
      <c r="DA53" s="45"/>
      <c r="DB53" s="45"/>
      <c r="DC53" s="50"/>
    </row>
    <row r="54" spans="1:107" ht="15" x14ac:dyDescent="0.25">
      <c r="A54" s="552">
        <f t="shared" si="5"/>
        <v>0</v>
      </c>
      <c r="B54" s="51" t="str">
        <f>IF($BE$6=1,"",BD57)</f>
        <v>(1. Aufw.)</v>
      </c>
      <c r="C54" s="41" t="s">
        <v>76</v>
      </c>
      <c r="D54" s="42">
        <v>2</v>
      </c>
      <c r="E54" s="105">
        <v>160</v>
      </c>
      <c r="F54" s="65">
        <v>6.9395266671865938</v>
      </c>
      <c r="G54" s="65">
        <v>7.3665460623029686</v>
      </c>
      <c r="H54" s="65">
        <v>11.558904525882353</v>
      </c>
      <c r="I54" s="63">
        <v>100.57995832206288</v>
      </c>
      <c r="J54" s="63">
        <v>77.750288065277999</v>
      </c>
      <c r="K54" s="63">
        <v>918</v>
      </c>
      <c r="L54" s="63">
        <v>117.59215053906051</v>
      </c>
      <c r="M54" s="63">
        <v>180</v>
      </c>
      <c r="N54" s="63">
        <v>380.16626524543477</v>
      </c>
      <c r="O54" s="63">
        <v>211.6955572598539</v>
      </c>
      <c r="P54" s="63">
        <v>292.64040349058342</v>
      </c>
      <c r="Q54" s="63">
        <v>83.552748942714345</v>
      </c>
      <c r="R54" s="63">
        <v>65.042896282740131</v>
      </c>
      <c r="S54" s="63">
        <v>82</v>
      </c>
      <c r="T54" s="65">
        <v>4.21</v>
      </c>
      <c r="U54" s="65">
        <v>3.2120624044041706</v>
      </c>
      <c r="V54" s="65">
        <v>1.38</v>
      </c>
      <c r="W54" s="63">
        <v>32.108583829858468</v>
      </c>
      <c r="X54" s="65"/>
      <c r="Y54" s="65"/>
      <c r="Z54" s="65"/>
      <c r="AA54" s="65"/>
      <c r="AB54" s="65"/>
      <c r="AC54" s="65"/>
      <c r="AD54" s="65"/>
      <c r="AE54" s="65"/>
      <c r="AF54" s="65"/>
      <c r="AG54" s="48"/>
      <c r="AH54" s="65">
        <v>7.1</v>
      </c>
      <c r="AI54" s="65">
        <v>3.1</v>
      </c>
      <c r="AJ54" s="65">
        <v>11.8</v>
      </c>
      <c r="AK54" s="65">
        <v>2.6</v>
      </c>
      <c r="AL54" s="65">
        <v>7.4</v>
      </c>
      <c r="AM54" s="65">
        <v>6.5</v>
      </c>
      <c r="AN54" s="65">
        <v>5.6</v>
      </c>
      <c r="AO54" s="65">
        <v>7.7</v>
      </c>
      <c r="AP54" s="65">
        <v>7.5</v>
      </c>
      <c r="AQ54" s="48"/>
      <c r="AR54" s="65">
        <v>7.0345676199442551</v>
      </c>
      <c r="AS54" s="65">
        <v>3.0714309326517171</v>
      </c>
      <c r="AT54" s="65">
        <v>11.691253227512988</v>
      </c>
      <c r="AU54" s="65">
        <v>2.57603884674015</v>
      </c>
      <c r="AV54" s="68">
        <v>7.3318028714911962</v>
      </c>
      <c r="AW54" s="65">
        <v>6.4400971168503744</v>
      </c>
      <c r="AX54" s="65">
        <v>5.5483913622095526</v>
      </c>
      <c r="AY54" s="65">
        <v>7.6290381230381366</v>
      </c>
      <c r="AZ54" s="69">
        <v>7.4308812886735094</v>
      </c>
      <c r="BB54" s="39"/>
      <c r="BC54" s="342"/>
      <c r="BD54" s="51"/>
      <c r="BE54" s="41"/>
      <c r="BF54" s="41" t="s">
        <v>72</v>
      </c>
      <c r="BG54" s="42">
        <v>5</v>
      </c>
      <c r="BH54" s="107"/>
      <c r="BI54" s="45"/>
      <c r="BJ54" s="45"/>
      <c r="BK54" s="45"/>
      <c r="BL54" s="43"/>
      <c r="BM54" s="43"/>
      <c r="BN54" s="43"/>
      <c r="BO54" s="43"/>
      <c r="BP54" s="43"/>
      <c r="BQ54" s="43"/>
      <c r="BR54" s="43"/>
      <c r="BS54" s="43"/>
      <c r="BT54" s="43"/>
      <c r="BU54" s="43"/>
      <c r="BV54" s="43"/>
      <c r="BW54" s="45"/>
      <c r="BX54" s="45"/>
      <c r="BY54" s="45"/>
      <c r="BZ54" s="43"/>
      <c r="CA54" s="45"/>
      <c r="CB54" s="45"/>
      <c r="CC54" s="45"/>
      <c r="CD54" s="45"/>
      <c r="CE54" s="45"/>
      <c r="CF54" s="45"/>
      <c r="CG54" s="45"/>
      <c r="CH54" s="45"/>
      <c r="CI54" s="45"/>
      <c r="CJ54" s="48"/>
      <c r="CK54" s="45"/>
      <c r="CL54" s="45"/>
      <c r="CM54" s="45"/>
      <c r="CN54" s="45"/>
      <c r="CO54" s="45"/>
      <c r="CP54" s="45"/>
      <c r="CQ54" s="45"/>
      <c r="CR54" s="45"/>
      <c r="CS54" s="45"/>
      <c r="CT54" s="48"/>
      <c r="CU54" s="45"/>
      <c r="CV54" s="45"/>
      <c r="CW54" s="45"/>
      <c r="CX54" s="45"/>
      <c r="CY54" s="49"/>
      <c r="CZ54" s="45"/>
      <c r="DA54" s="45"/>
      <c r="DB54" s="45"/>
      <c r="DC54" s="50"/>
    </row>
    <row r="55" spans="1:107" ht="15" x14ac:dyDescent="0.25">
      <c r="A55" s="552">
        <f t="shared" si="5"/>
        <v>0</v>
      </c>
      <c r="B55" s="51"/>
      <c r="C55" s="41" t="s">
        <v>77</v>
      </c>
      <c r="D55" s="42">
        <v>3</v>
      </c>
      <c r="E55" s="105">
        <v>180</v>
      </c>
      <c r="F55" s="65">
        <v>6.7438610881045244</v>
      </c>
      <c r="G55" s="65">
        <v>7.1179634290572578</v>
      </c>
      <c r="H55" s="65">
        <v>11.283386145635159</v>
      </c>
      <c r="I55" s="63">
        <v>92.910954895935447</v>
      </c>
      <c r="J55" s="63">
        <v>61.015052379073104</v>
      </c>
      <c r="K55" s="63">
        <v>922.17701193530911</v>
      </c>
      <c r="L55" s="63">
        <v>93</v>
      </c>
      <c r="M55" s="63">
        <v>211.90208633556915</v>
      </c>
      <c r="N55" s="63">
        <v>416.38274785499124</v>
      </c>
      <c r="O55" s="63">
        <v>234.6518786994011</v>
      </c>
      <c r="P55" s="63">
        <v>322.38101014187356</v>
      </c>
      <c r="Q55" s="63">
        <v>81.165812556662843</v>
      </c>
      <c r="R55" s="63">
        <v>62.479884501558729</v>
      </c>
      <c r="S55" s="63">
        <v>77.528286394557824</v>
      </c>
      <c r="T55" s="65">
        <v>4.09</v>
      </c>
      <c r="U55" s="65">
        <v>2.933832662502319</v>
      </c>
      <c r="V55" s="65">
        <v>1.27</v>
      </c>
      <c r="W55" s="63">
        <v>28</v>
      </c>
      <c r="X55" s="65"/>
      <c r="Y55" s="65"/>
      <c r="Z55" s="65"/>
      <c r="AA55" s="65"/>
      <c r="AB55" s="65"/>
      <c r="AC55" s="65"/>
      <c r="AD55" s="65"/>
      <c r="AE55" s="65"/>
      <c r="AF55" s="65"/>
      <c r="AG55" s="48"/>
      <c r="AH55" s="65">
        <v>5.4543234503039599</v>
      </c>
      <c r="AI55" s="65">
        <v>2.2127840850026894</v>
      </c>
      <c r="AJ55" s="65">
        <v>8.695881741592757</v>
      </c>
      <c r="AK55" s="65">
        <v>1.9</v>
      </c>
      <c r="AL55" s="65">
        <v>5.3</v>
      </c>
      <c r="AM55" s="65">
        <v>4.8</v>
      </c>
      <c r="AN55" s="65">
        <v>4</v>
      </c>
      <c r="AO55" s="65">
        <v>5.5</v>
      </c>
      <c r="AP55" s="65">
        <v>5.3</v>
      </c>
      <c r="AQ55" s="48"/>
      <c r="AR55" s="65">
        <v>5.9066994204668628</v>
      </c>
      <c r="AS55" s="65">
        <v>2.396310118310879</v>
      </c>
      <c r="AT55" s="65">
        <v>9.4171092183122891</v>
      </c>
      <c r="AU55" s="65">
        <v>2.0575840433998493</v>
      </c>
      <c r="AV55" s="68">
        <v>5.7395765421153699</v>
      </c>
      <c r="AW55" s="65">
        <v>5.1981070570101462</v>
      </c>
      <c r="AX55" s="65">
        <v>4.3317558808417882</v>
      </c>
      <c r="AY55" s="65">
        <v>5.9561643361574594</v>
      </c>
      <c r="AZ55" s="69">
        <v>5.7395765421153699</v>
      </c>
      <c r="BB55" s="39"/>
      <c r="BC55" s="342"/>
      <c r="BD55" s="53" t="s">
        <v>73</v>
      </c>
      <c r="BE55" s="54"/>
      <c r="BF55" s="54" t="s">
        <v>74</v>
      </c>
      <c r="BG55" s="55">
        <v>1</v>
      </c>
      <c r="BH55" s="108"/>
      <c r="BI55" s="58"/>
      <c r="BJ55" s="58"/>
      <c r="BK55" s="58"/>
      <c r="BL55" s="56"/>
      <c r="BM55" s="56"/>
      <c r="BN55" s="56"/>
      <c r="BO55" s="56"/>
      <c r="BP55" s="56"/>
      <c r="BQ55" s="56"/>
      <c r="BR55" s="56"/>
      <c r="BS55" s="56"/>
      <c r="BT55" s="56"/>
      <c r="BU55" s="56"/>
      <c r="BV55" s="56"/>
      <c r="BW55" s="58"/>
      <c r="BX55" s="58"/>
      <c r="BY55" s="58"/>
      <c r="BZ55" s="56"/>
      <c r="CA55" s="58"/>
      <c r="CB55" s="58"/>
      <c r="CC55" s="58"/>
      <c r="CD55" s="58"/>
      <c r="CE55" s="58"/>
      <c r="CF55" s="58"/>
      <c r="CG55" s="58"/>
      <c r="CH55" s="58"/>
      <c r="CI55" s="58"/>
      <c r="CJ55" s="48"/>
      <c r="CK55" s="58"/>
      <c r="CL55" s="58"/>
      <c r="CM55" s="58"/>
      <c r="CN55" s="58"/>
      <c r="CO55" s="58"/>
      <c r="CP55" s="58"/>
      <c r="CQ55" s="58"/>
      <c r="CR55" s="58"/>
      <c r="CS55" s="58"/>
      <c r="CT55" s="48"/>
      <c r="CU55" s="58"/>
      <c r="CV55" s="58"/>
      <c r="CW55" s="58"/>
      <c r="CX55" s="58"/>
      <c r="CY55" s="61"/>
      <c r="CZ55" s="58"/>
      <c r="DA55" s="58"/>
      <c r="DB55" s="58"/>
      <c r="DC55" s="62"/>
    </row>
    <row r="56" spans="1:107" ht="15" x14ac:dyDescent="0.25">
      <c r="A56" s="552">
        <f t="shared" si="5"/>
        <v>0</v>
      </c>
      <c r="B56" s="51"/>
      <c r="C56" s="41" t="s">
        <v>78</v>
      </c>
      <c r="D56" s="42">
        <v>4</v>
      </c>
      <c r="E56" s="105">
        <v>200</v>
      </c>
      <c r="F56" s="65">
        <v>6.0235610287671122</v>
      </c>
      <c r="G56" s="65">
        <v>6.1833150864013646</v>
      </c>
      <c r="H56" s="65">
        <v>10.283964607695378</v>
      </c>
      <c r="I56" s="63">
        <v>80.245023428522742</v>
      </c>
      <c r="J56" s="63">
        <v>44.348991596844321</v>
      </c>
      <c r="K56" s="63">
        <v>925.86180310986526</v>
      </c>
      <c r="L56" s="63">
        <v>68.339150967358663</v>
      </c>
      <c r="M56" s="63">
        <v>247.83882548011402</v>
      </c>
      <c r="N56" s="63">
        <v>455.5269465364085</v>
      </c>
      <c r="O56" s="63">
        <v>274.43141398885797</v>
      </c>
      <c r="P56" s="63">
        <v>304.38311332670247</v>
      </c>
      <c r="Q56" s="63">
        <v>73.725082381207613</v>
      </c>
      <c r="R56" s="63">
        <v>59.739541722447392</v>
      </c>
      <c r="S56" s="63">
        <v>74.381439455782314</v>
      </c>
      <c r="T56" s="65">
        <v>4</v>
      </c>
      <c r="U56" s="65">
        <v>2.253420420147378</v>
      </c>
      <c r="V56" s="65">
        <v>1.18</v>
      </c>
      <c r="W56" s="63">
        <v>23.625750833236335</v>
      </c>
      <c r="X56" s="65"/>
      <c r="Y56" s="65"/>
      <c r="Z56" s="65"/>
      <c r="AA56" s="65"/>
      <c r="AB56" s="65"/>
      <c r="AC56" s="65"/>
      <c r="AD56" s="65"/>
      <c r="AE56" s="65"/>
      <c r="AF56" s="65"/>
      <c r="AG56" s="48"/>
      <c r="AH56" s="65">
        <v>3.7119524870081664</v>
      </c>
      <c r="AI56" s="65">
        <v>1.590836780146357</v>
      </c>
      <c r="AJ56" s="65">
        <v>5.9391239792130657</v>
      </c>
      <c r="AK56" s="65">
        <v>1.3787252094601761</v>
      </c>
      <c r="AL56" s="65">
        <v>3.7119524870081664</v>
      </c>
      <c r="AM56" s="65">
        <v>3.3937851309788951</v>
      </c>
      <c r="AN56" s="65">
        <v>2.9695619896065328</v>
      </c>
      <c r="AO56" s="65">
        <v>4.0301198430374381</v>
      </c>
      <c r="AP56" s="65">
        <v>3.8180082723512569</v>
      </c>
      <c r="AQ56" s="48"/>
      <c r="AR56" s="65">
        <v>4.5970317265607514</v>
      </c>
      <c r="AS56" s="65">
        <v>1.9701564542403223</v>
      </c>
      <c r="AT56" s="65">
        <v>7.3552507624972021</v>
      </c>
      <c r="AU56" s="65">
        <v>1.7074689270082792</v>
      </c>
      <c r="AV56" s="68">
        <v>4.5970317265607514</v>
      </c>
      <c r="AW56" s="65">
        <v>4.2030004357126876</v>
      </c>
      <c r="AX56" s="65">
        <v>3.6776253812486011</v>
      </c>
      <c r="AY56" s="65">
        <v>4.9910630174088162</v>
      </c>
      <c r="AZ56" s="69">
        <v>4.7283754901767736</v>
      </c>
      <c r="BB56" s="39"/>
      <c r="BC56" s="342"/>
      <c r="BD56" s="40" t="s">
        <v>75</v>
      </c>
      <c r="BE56" s="352"/>
      <c r="BF56" s="41" t="s">
        <v>76</v>
      </c>
      <c r="BG56" s="42">
        <v>2</v>
      </c>
      <c r="BH56" s="105"/>
      <c r="BI56" s="65"/>
      <c r="BJ56" s="65"/>
      <c r="BK56" s="65"/>
      <c r="BL56" s="63"/>
      <c r="BM56" s="63"/>
      <c r="BN56" s="63"/>
      <c r="BO56" s="63"/>
      <c r="BP56" s="63"/>
      <c r="BQ56" s="63"/>
      <c r="BR56" s="63"/>
      <c r="BS56" s="63"/>
      <c r="BT56" s="63"/>
      <c r="BU56" s="63"/>
      <c r="BV56" s="63"/>
      <c r="BW56" s="65"/>
      <c r="BX56" s="65"/>
      <c r="BY56" s="65"/>
      <c r="BZ56" s="63"/>
      <c r="CA56" s="65"/>
      <c r="CB56" s="65"/>
      <c r="CC56" s="65"/>
      <c r="CD56" s="65"/>
      <c r="CE56" s="65"/>
      <c r="CF56" s="65"/>
      <c r="CG56" s="65"/>
      <c r="CH56" s="65"/>
      <c r="CI56" s="65"/>
      <c r="CJ56" s="48"/>
      <c r="CK56" s="65"/>
      <c r="CL56" s="65"/>
      <c r="CM56" s="65"/>
      <c r="CN56" s="65"/>
      <c r="CO56" s="65"/>
      <c r="CP56" s="65"/>
      <c r="CQ56" s="65"/>
      <c r="CR56" s="65"/>
      <c r="CS56" s="65"/>
      <c r="CT56" s="48"/>
      <c r="CU56" s="65"/>
      <c r="CV56" s="65"/>
      <c r="CW56" s="65"/>
      <c r="CX56" s="65"/>
      <c r="CY56" s="68"/>
      <c r="CZ56" s="65"/>
      <c r="DA56" s="65"/>
      <c r="DB56" s="65"/>
      <c r="DC56" s="69"/>
    </row>
    <row r="57" spans="1:107" ht="15" x14ac:dyDescent="0.25">
      <c r="A57" s="552">
        <f t="shared" si="5"/>
        <v>0</v>
      </c>
      <c r="B57" s="51"/>
      <c r="C57" s="41" t="s">
        <v>79</v>
      </c>
      <c r="D57" s="42">
        <v>5</v>
      </c>
      <c r="E57" s="105">
        <v>220</v>
      </c>
      <c r="F57" s="65">
        <v>5.1662801486845487</v>
      </c>
      <c r="G57" s="65">
        <v>5.0780927852732569</v>
      </c>
      <c r="H57" s="65">
        <v>9.0635271275252869</v>
      </c>
      <c r="I57" s="63">
        <v>69.262958545227036</v>
      </c>
      <c r="J57" s="63">
        <v>36.025602298107799</v>
      </c>
      <c r="K57" s="63">
        <v>933.44773757666405</v>
      </c>
      <c r="L57" s="63">
        <v>55.901842049818363</v>
      </c>
      <c r="M57" s="63">
        <v>260.14259028678197</v>
      </c>
      <c r="N57" s="63">
        <v>490.28438496308871</v>
      </c>
      <c r="O57" s="63">
        <v>284.82098271914856</v>
      </c>
      <c r="P57" s="63">
        <v>298.90404693699895</v>
      </c>
      <c r="Q57" s="63">
        <v>64.733661752545942</v>
      </c>
      <c r="R57" s="63">
        <v>58.274443432398684</v>
      </c>
      <c r="S57" s="63">
        <v>70.918499999999995</v>
      </c>
      <c r="T57" s="65">
        <v>3.93</v>
      </c>
      <c r="U57" s="65">
        <v>1.856690263264041</v>
      </c>
      <c r="V57" s="65">
        <v>1.1299999999999999</v>
      </c>
      <c r="W57" s="63">
        <v>21.103039237732279</v>
      </c>
      <c r="X57" s="65"/>
      <c r="Y57" s="65"/>
      <c r="Z57" s="65"/>
      <c r="AA57" s="65"/>
      <c r="AB57" s="65"/>
      <c r="AC57" s="65"/>
      <c r="AD57" s="65"/>
      <c r="AE57" s="65"/>
      <c r="AF57" s="65"/>
      <c r="AG57" s="48"/>
      <c r="AH57" s="65">
        <v>3.0152760760102146</v>
      </c>
      <c r="AI57" s="65">
        <v>1.1000000000000001</v>
      </c>
      <c r="AJ57" s="65">
        <v>4.8072844256747285</v>
      </c>
      <c r="AK57" s="65">
        <v>1.1141816196284469</v>
      </c>
      <c r="AL57" s="65">
        <v>2.9</v>
      </c>
      <c r="AM57" s="65">
        <v>2.5</v>
      </c>
      <c r="AN57" s="65">
        <v>2.337459808697512</v>
      </c>
      <c r="AO57" s="65">
        <v>3.1</v>
      </c>
      <c r="AP57" s="65">
        <v>3.0945181415031593</v>
      </c>
      <c r="AQ57" s="48"/>
      <c r="AR57" s="65">
        <v>4.4335445390970891</v>
      </c>
      <c r="AS57" s="65">
        <v>1.6173971702982055</v>
      </c>
      <c r="AT57" s="65">
        <v>7.0684438426408542</v>
      </c>
      <c r="AU57" s="65">
        <v>1.6382492716230195</v>
      </c>
      <c r="AV57" s="68">
        <v>4.2640470853316321</v>
      </c>
      <c r="AW57" s="65">
        <v>3.6759026597686488</v>
      </c>
      <c r="AX57" s="65">
        <v>3.4369098911574008</v>
      </c>
      <c r="AY57" s="65">
        <v>4.5581192981131249</v>
      </c>
      <c r="AZ57" s="69">
        <v>4.5500589868215195</v>
      </c>
      <c r="BB57" s="39"/>
      <c r="BC57" s="342"/>
      <c r="BD57" s="40" t="s">
        <v>69</v>
      </c>
      <c r="BE57" s="352"/>
      <c r="BF57" s="41" t="s">
        <v>77</v>
      </c>
      <c r="BG57" s="42">
        <v>3</v>
      </c>
      <c r="BH57" s="105"/>
      <c r="BI57" s="65"/>
      <c r="BJ57" s="65"/>
      <c r="BK57" s="65"/>
      <c r="BL57" s="63"/>
      <c r="BM57" s="63"/>
      <c r="BN57" s="63"/>
      <c r="BO57" s="63"/>
      <c r="BP57" s="63"/>
      <c r="BQ57" s="63"/>
      <c r="BR57" s="63"/>
      <c r="BS57" s="63"/>
      <c r="BT57" s="63"/>
      <c r="BU57" s="63"/>
      <c r="BV57" s="63"/>
      <c r="BW57" s="65"/>
      <c r="BX57" s="65"/>
      <c r="BY57" s="65"/>
      <c r="BZ57" s="63"/>
      <c r="CA57" s="65"/>
      <c r="CB57" s="65"/>
      <c r="CC57" s="65"/>
      <c r="CD57" s="65"/>
      <c r="CE57" s="65"/>
      <c r="CF57" s="65"/>
      <c r="CG57" s="65"/>
      <c r="CH57" s="65"/>
      <c r="CI57" s="65"/>
      <c r="CJ57" s="48"/>
      <c r="CK57" s="65"/>
      <c r="CL57" s="65"/>
      <c r="CM57" s="65"/>
      <c r="CN57" s="65"/>
      <c r="CO57" s="65"/>
      <c r="CP57" s="65"/>
      <c r="CQ57" s="65"/>
      <c r="CR57" s="65"/>
      <c r="CS57" s="65"/>
      <c r="CT57" s="48"/>
      <c r="CU57" s="65"/>
      <c r="CV57" s="65"/>
      <c r="CW57" s="65"/>
      <c r="CX57" s="65"/>
      <c r="CY57" s="68"/>
      <c r="CZ57" s="65"/>
      <c r="DA57" s="65"/>
      <c r="DB57" s="65"/>
      <c r="DC57" s="69"/>
    </row>
    <row r="58" spans="1:107" ht="15" x14ac:dyDescent="0.25">
      <c r="A58" s="552">
        <f t="shared" si="5"/>
        <v>0</v>
      </c>
      <c r="B58" s="53" t="str">
        <f>IF($BE$6=1,BD60,BD61)</f>
        <v>Wiesen-Fuchsschwanz</v>
      </c>
      <c r="C58" s="54" t="s">
        <v>81</v>
      </c>
      <c r="D58" s="55">
        <v>1</v>
      </c>
      <c r="E58" s="106">
        <v>170</v>
      </c>
      <c r="F58" s="72">
        <v>6.8343644927362552</v>
      </c>
      <c r="G58" s="72">
        <v>7.1700593245880162</v>
      </c>
      <c r="H58" s="72">
        <v>11.487509031532261</v>
      </c>
      <c r="I58" s="70">
        <v>113.77204668504464</v>
      </c>
      <c r="J58" s="70">
        <v>127.28618323026761</v>
      </c>
      <c r="K58" s="70">
        <v>918.04523295793513</v>
      </c>
      <c r="L58" s="70">
        <v>190.72119416801249</v>
      </c>
      <c r="M58" s="70">
        <v>215.78512106833767</v>
      </c>
      <c r="N58" s="70">
        <v>448.91838634455905</v>
      </c>
      <c r="O58" s="70">
        <v>238.16456424363031</v>
      </c>
      <c r="P58" s="70">
        <v>176.0788976848828</v>
      </c>
      <c r="Q58" s="70">
        <v>81.62843832601699</v>
      </c>
      <c r="R58" s="70">
        <v>71.334291924409627</v>
      </c>
      <c r="S58" s="70">
        <v>81.980851020408153</v>
      </c>
      <c r="T58" s="72">
        <v>2.89</v>
      </c>
      <c r="U58" s="72">
        <v>4.2653651916607531</v>
      </c>
      <c r="V58" s="72">
        <v>1.36</v>
      </c>
      <c r="W58" s="70">
        <v>33.117703108044608</v>
      </c>
      <c r="X58" s="72"/>
      <c r="Y58" s="72"/>
      <c r="Z58" s="72"/>
      <c r="AA58" s="72"/>
      <c r="AB58" s="72"/>
      <c r="AC58" s="72"/>
      <c r="AD58" s="72"/>
      <c r="AE58" s="72"/>
      <c r="AF58" s="72"/>
      <c r="AG58" s="48"/>
      <c r="AH58" s="72">
        <v>9.9851285319736576</v>
      </c>
      <c r="AI58" s="72">
        <v>3.8240917782026771</v>
      </c>
      <c r="AJ58" s="72">
        <v>15.933715742511154</v>
      </c>
      <c r="AK58" s="72">
        <v>3.5054174633524537</v>
      </c>
      <c r="AL58" s="72">
        <v>10.728701933290845</v>
      </c>
      <c r="AM58" s="72">
        <v>8.9228808158062467</v>
      </c>
      <c r="AN58" s="72">
        <v>8.1793074144890596</v>
      </c>
      <c r="AO58" s="72">
        <v>11.047376248141068</v>
      </c>
      <c r="AP58" s="72">
        <v>10.941151476524327</v>
      </c>
      <c r="AQ58" s="48"/>
      <c r="AR58" s="72">
        <v>8.779763223739069</v>
      </c>
      <c r="AS58" s="72">
        <v>3.3624625112192179</v>
      </c>
      <c r="AT58" s="72">
        <v>14.010260463413408</v>
      </c>
      <c r="AU58" s="72">
        <v>3.0822573019509498</v>
      </c>
      <c r="AV58" s="75">
        <v>9.4335753786983627</v>
      </c>
      <c r="AW58" s="72">
        <v>7.845745859511509</v>
      </c>
      <c r="AX58" s="72">
        <v>7.1919337045522163</v>
      </c>
      <c r="AY58" s="72">
        <v>9.7137805879666317</v>
      </c>
      <c r="AZ58" s="76">
        <v>9.6203788515438742</v>
      </c>
      <c r="BB58" s="39"/>
      <c r="BC58" s="342"/>
      <c r="BD58" s="51"/>
      <c r="BE58" s="41"/>
      <c r="BF58" s="41" t="s">
        <v>78</v>
      </c>
      <c r="BG58" s="42">
        <v>4</v>
      </c>
      <c r="BH58" s="105"/>
      <c r="BI58" s="65"/>
      <c r="BJ58" s="65"/>
      <c r="BK58" s="65"/>
      <c r="BL58" s="63"/>
      <c r="BM58" s="63"/>
      <c r="BN58" s="63"/>
      <c r="BO58" s="63"/>
      <c r="BP58" s="63"/>
      <c r="BQ58" s="63"/>
      <c r="BR58" s="63"/>
      <c r="BS58" s="63"/>
      <c r="BT58" s="63"/>
      <c r="BU58" s="63"/>
      <c r="BV58" s="63"/>
      <c r="BW58" s="65"/>
      <c r="BX58" s="65"/>
      <c r="BY58" s="65"/>
      <c r="BZ58" s="63"/>
      <c r="CA58" s="65"/>
      <c r="CB58" s="65"/>
      <c r="CC58" s="65"/>
      <c r="CD58" s="65"/>
      <c r="CE58" s="65"/>
      <c r="CF58" s="65"/>
      <c r="CG58" s="65"/>
      <c r="CH58" s="65"/>
      <c r="CI58" s="65"/>
      <c r="CJ58" s="48"/>
      <c r="CK58" s="65"/>
      <c r="CL58" s="65"/>
      <c r="CM58" s="65"/>
      <c r="CN58" s="65"/>
      <c r="CO58" s="65"/>
      <c r="CP58" s="65"/>
      <c r="CQ58" s="65"/>
      <c r="CR58" s="65"/>
      <c r="CS58" s="65"/>
      <c r="CT58" s="48"/>
      <c r="CU58" s="65"/>
      <c r="CV58" s="65"/>
      <c r="CW58" s="65"/>
      <c r="CX58" s="65"/>
      <c r="CY58" s="68"/>
      <c r="CZ58" s="65"/>
      <c r="DA58" s="65"/>
      <c r="DB58" s="65"/>
      <c r="DC58" s="69"/>
    </row>
    <row r="59" spans="1:107" ht="15" x14ac:dyDescent="0.25">
      <c r="A59" s="552">
        <f t="shared" si="5"/>
        <v>0</v>
      </c>
      <c r="B59" s="51" t="str">
        <f>IF($BE$6=1,"",BD62)</f>
        <v>(1. Aufw.)</v>
      </c>
      <c r="C59" s="41" t="s">
        <v>83</v>
      </c>
      <c r="D59" s="42">
        <v>2</v>
      </c>
      <c r="E59" s="107">
        <v>190</v>
      </c>
      <c r="F59" s="45">
        <v>6.3405293040805031</v>
      </c>
      <c r="G59" s="45">
        <v>6.5378985250553319</v>
      </c>
      <c r="H59" s="45">
        <v>10.791700009965561</v>
      </c>
      <c r="I59" s="43">
        <v>105.50757381429145</v>
      </c>
      <c r="J59" s="43">
        <v>110.38346038176655</v>
      </c>
      <c r="K59" s="43">
        <v>918.90653238995276</v>
      </c>
      <c r="L59" s="43">
        <v>165.63813178167428</v>
      </c>
      <c r="M59" s="43">
        <v>262.99973338403885</v>
      </c>
      <c r="N59" s="43">
        <v>524.02553342014198</v>
      </c>
      <c r="O59" s="43">
        <v>285.19202109117231</v>
      </c>
      <c r="P59" s="43">
        <v>113.19714929017557</v>
      </c>
      <c r="Q59" s="43">
        <v>77.25491647081455</v>
      </c>
      <c r="R59" s="43">
        <v>69.361955660521829</v>
      </c>
      <c r="S59" s="43">
        <v>81.001302915451888</v>
      </c>
      <c r="T59" s="45">
        <v>2.75</v>
      </c>
      <c r="U59" s="45">
        <v>3.9012011194132721</v>
      </c>
      <c r="V59" s="45">
        <v>1.31</v>
      </c>
      <c r="W59" s="43">
        <v>33.182201223902105</v>
      </c>
      <c r="X59" s="45"/>
      <c r="Y59" s="45"/>
      <c r="Z59" s="45"/>
      <c r="AA59" s="45"/>
      <c r="AB59" s="45"/>
      <c r="AC59" s="45"/>
      <c r="AD59" s="45"/>
      <c r="AE59" s="45"/>
      <c r="AF59" s="45"/>
      <c r="AG59" s="48"/>
      <c r="AH59" s="45">
        <v>8</v>
      </c>
      <c r="AI59" s="45">
        <v>2.8790109563111788</v>
      </c>
      <c r="AJ59" s="45">
        <v>12.5</v>
      </c>
      <c r="AK59" s="45">
        <v>2.7297051989624928</v>
      </c>
      <c r="AL59" s="45">
        <v>8.1999999999999993</v>
      </c>
      <c r="AM59" s="45">
        <v>7.2</v>
      </c>
      <c r="AN59" s="45">
        <v>7</v>
      </c>
      <c r="AO59" s="45">
        <v>8.5</v>
      </c>
      <c r="AP59" s="45">
        <v>9</v>
      </c>
      <c r="AQ59" s="48"/>
      <c r="AR59" s="45">
        <v>7.6342989485961281</v>
      </c>
      <c r="AS59" s="45">
        <v>2.7474037895953956</v>
      </c>
      <c r="AT59" s="45">
        <v>11.92859210718145</v>
      </c>
      <c r="AU59" s="45">
        <v>2.6049231913020927</v>
      </c>
      <c r="AV59" s="49">
        <v>7.8251564223110304</v>
      </c>
      <c r="AW59" s="45">
        <v>6.8708690537365147</v>
      </c>
      <c r="AX59" s="45">
        <v>6.6800115800216116</v>
      </c>
      <c r="AY59" s="45">
        <v>8.1114426328833851</v>
      </c>
      <c r="AZ59" s="50">
        <v>8.5885863171706429</v>
      </c>
      <c r="BB59" s="39"/>
      <c r="BC59" s="342"/>
      <c r="BD59" s="51"/>
      <c r="BE59" s="41"/>
      <c r="BF59" s="41" t="s">
        <v>79</v>
      </c>
      <c r="BG59" s="42">
        <v>5</v>
      </c>
      <c r="BH59" s="105"/>
      <c r="BI59" s="65"/>
      <c r="BJ59" s="65"/>
      <c r="BK59" s="65"/>
      <c r="BL59" s="63"/>
      <c r="BM59" s="63"/>
      <c r="BN59" s="63"/>
      <c r="BO59" s="63"/>
      <c r="BP59" s="63"/>
      <c r="BQ59" s="63"/>
      <c r="BR59" s="63"/>
      <c r="BS59" s="63"/>
      <c r="BT59" s="63"/>
      <c r="BU59" s="63"/>
      <c r="BV59" s="63"/>
      <c r="BW59" s="65"/>
      <c r="BX59" s="65"/>
      <c r="BY59" s="65"/>
      <c r="BZ59" s="63"/>
      <c r="CA59" s="65"/>
      <c r="CB59" s="65"/>
      <c r="CC59" s="65"/>
      <c r="CD59" s="65"/>
      <c r="CE59" s="65"/>
      <c r="CF59" s="65"/>
      <c r="CG59" s="65"/>
      <c r="CH59" s="65"/>
      <c r="CI59" s="65"/>
      <c r="CJ59" s="48"/>
      <c r="CK59" s="65"/>
      <c r="CL59" s="65"/>
      <c r="CM59" s="65"/>
      <c r="CN59" s="65"/>
      <c r="CO59" s="65"/>
      <c r="CP59" s="65"/>
      <c r="CQ59" s="65"/>
      <c r="CR59" s="65"/>
      <c r="CS59" s="65"/>
      <c r="CT59" s="48"/>
      <c r="CU59" s="65"/>
      <c r="CV59" s="65"/>
      <c r="CW59" s="65"/>
      <c r="CX59" s="65"/>
      <c r="CY59" s="68"/>
      <c r="CZ59" s="65"/>
      <c r="DA59" s="65"/>
      <c r="DB59" s="65"/>
      <c r="DC59" s="69"/>
    </row>
    <row r="60" spans="1:107" ht="15" x14ac:dyDescent="0.25">
      <c r="A60" s="552">
        <f t="shared" si="5"/>
        <v>0</v>
      </c>
      <c r="B60" s="51"/>
      <c r="C60" s="41" t="s">
        <v>84</v>
      </c>
      <c r="D60" s="42">
        <v>3</v>
      </c>
      <c r="E60" s="107">
        <v>210</v>
      </c>
      <c r="F60" s="45">
        <v>5.2872251020465058</v>
      </c>
      <c r="G60" s="45">
        <v>5.2048217030163357</v>
      </c>
      <c r="H60" s="45">
        <v>9.2676503854904642</v>
      </c>
      <c r="I60" s="43">
        <v>87.115657203458454</v>
      </c>
      <c r="J60" s="43">
        <v>79.702073883233112</v>
      </c>
      <c r="K60" s="43">
        <v>919.66464539328058</v>
      </c>
      <c r="L60" s="43">
        <v>120.46511930621735</v>
      </c>
      <c r="M60" s="43">
        <v>294.36148653859271</v>
      </c>
      <c r="N60" s="43">
        <v>592.81746673804378</v>
      </c>
      <c r="O60" s="43">
        <v>324.30029624145334</v>
      </c>
      <c r="P60" s="43">
        <v>96.992766570540539</v>
      </c>
      <c r="Q60" s="43">
        <v>66.867813789038621</v>
      </c>
      <c r="R60" s="43">
        <v>65.302133243294634</v>
      </c>
      <c r="S60" s="43">
        <v>80.314656734693884</v>
      </c>
      <c r="T60" s="45">
        <v>2.64</v>
      </c>
      <c r="U60" s="45">
        <v>3.1994076878202478</v>
      </c>
      <c r="V60" s="45">
        <v>1.27</v>
      </c>
      <c r="W60" s="43">
        <v>32</v>
      </c>
      <c r="X60" s="45"/>
      <c r="Y60" s="45"/>
      <c r="Z60" s="45"/>
      <c r="AA60" s="45"/>
      <c r="AB60" s="45"/>
      <c r="AC60" s="45"/>
      <c r="AD60" s="45"/>
      <c r="AE60" s="45"/>
      <c r="AF60" s="45"/>
      <c r="AG60" s="48"/>
      <c r="AH60" s="45">
        <v>6</v>
      </c>
      <c r="AI60" s="45">
        <v>2.2000000000000002</v>
      </c>
      <c r="AJ60" s="45">
        <v>9.6</v>
      </c>
      <c r="AK60" s="45">
        <v>2</v>
      </c>
      <c r="AL60" s="45">
        <v>6</v>
      </c>
      <c r="AM60" s="45">
        <v>5.4</v>
      </c>
      <c r="AN60" s="45">
        <v>5.2</v>
      </c>
      <c r="AO60" s="45">
        <v>6.5</v>
      </c>
      <c r="AP60" s="45">
        <v>7.067894624116513</v>
      </c>
      <c r="AQ60" s="48"/>
      <c r="AR60" s="45">
        <v>6.8642273966735203</v>
      </c>
      <c r="AS60" s="45">
        <v>2.5168833787802911</v>
      </c>
      <c r="AT60" s="45">
        <v>10.982763834677632</v>
      </c>
      <c r="AU60" s="45">
        <v>2.2880757988911733</v>
      </c>
      <c r="AV60" s="49">
        <v>6.8642273966735203</v>
      </c>
      <c r="AW60" s="45">
        <v>6.1778046570061687</v>
      </c>
      <c r="AX60" s="45">
        <v>5.9489970771170508</v>
      </c>
      <c r="AY60" s="45">
        <v>7.4362463463963131</v>
      </c>
      <c r="AZ60" s="50">
        <v>8.0859393192770099</v>
      </c>
      <c r="BB60" s="39"/>
      <c r="BC60" s="342"/>
      <c r="BD60" s="53" t="s">
        <v>80</v>
      </c>
      <c r="BE60" s="54"/>
      <c r="BF60" s="54" t="s">
        <v>81</v>
      </c>
      <c r="BG60" s="55">
        <v>1</v>
      </c>
      <c r="BH60" s="106"/>
      <c r="BI60" s="72"/>
      <c r="BJ60" s="72"/>
      <c r="BK60" s="72"/>
      <c r="BL60" s="70"/>
      <c r="BM60" s="70"/>
      <c r="BN60" s="70"/>
      <c r="BO60" s="70"/>
      <c r="BP60" s="70"/>
      <c r="BQ60" s="70"/>
      <c r="BR60" s="70"/>
      <c r="BS60" s="70"/>
      <c r="BT60" s="70"/>
      <c r="BU60" s="70"/>
      <c r="BV60" s="70"/>
      <c r="BW60" s="72"/>
      <c r="BX60" s="72"/>
      <c r="BY60" s="72"/>
      <c r="BZ60" s="70"/>
      <c r="CA60" s="72"/>
      <c r="CB60" s="72"/>
      <c r="CC60" s="72"/>
      <c r="CD60" s="72"/>
      <c r="CE60" s="72"/>
      <c r="CF60" s="72"/>
      <c r="CG60" s="72"/>
      <c r="CH60" s="72"/>
      <c r="CI60" s="72"/>
      <c r="CJ60" s="48"/>
      <c r="CK60" s="72"/>
      <c r="CL60" s="72"/>
      <c r="CM60" s="72"/>
      <c r="CN60" s="72"/>
      <c r="CO60" s="72"/>
      <c r="CP60" s="72"/>
      <c r="CQ60" s="72"/>
      <c r="CR60" s="72"/>
      <c r="CS60" s="72"/>
      <c r="CT60" s="48"/>
      <c r="CU60" s="72"/>
      <c r="CV60" s="72"/>
      <c r="CW60" s="72"/>
      <c r="CX60" s="72"/>
      <c r="CY60" s="75"/>
      <c r="CZ60" s="72"/>
      <c r="DA60" s="72"/>
      <c r="DB60" s="72"/>
      <c r="DC60" s="76"/>
    </row>
    <row r="61" spans="1:107" ht="15" x14ac:dyDescent="0.25">
      <c r="A61" s="552">
        <f t="shared" si="5"/>
        <v>0</v>
      </c>
      <c r="B61" s="51"/>
      <c r="C61" s="41" t="s">
        <v>85</v>
      </c>
      <c r="D61" s="42">
        <v>4</v>
      </c>
      <c r="E61" s="107">
        <v>230</v>
      </c>
      <c r="F61" s="45">
        <v>4.2273342602331043</v>
      </c>
      <c r="G61" s="45">
        <v>3.8787468319508172</v>
      </c>
      <c r="H61" s="45">
        <v>7.6795041081768307</v>
      </c>
      <c r="I61" s="43">
        <v>73.162287487853774</v>
      </c>
      <c r="J61" s="43">
        <v>67.777285155587506</v>
      </c>
      <c r="K61" s="43">
        <v>923.43511729290822</v>
      </c>
      <c r="L61" s="43">
        <v>102.95728349044577</v>
      </c>
      <c r="M61" s="43">
        <v>338.55908465376575</v>
      </c>
      <c r="N61" s="43">
        <v>647.1930436108529</v>
      </c>
      <c r="O61" s="43">
        <v>365.99050556638377</v>
      </c>
      <c r="P61" s="43">
        <v>72.307381297183397</v>
      </c>
      <c r="Q61" s="43">
        <v>55.182706111266661</v>
      </c>
      <c r="R61" s="43">
        <v>63.507640090702743</v>
      </c>
      <c r="S61" s="43">
        <v>76.542462099125359</v>
      </c>
      <c r="T61" s="45">
        <v>2.57</v>
      </c>
      <c r="U61" s="45">
        <v>2.9135438521237407</v>
      </c>
      <c r="V61" s="45">
        <v>1.23</v>
      </c>
      <c r="W61" s="43">
        <v>30.088395649459507</v>
      </c>
      <c r="X61" s="45"/>
      <c r="Y61" s="45"/>
      <c r="Z61" s="45"/>
      <c r="AA61" s="45"/>
      <c r="AB61" s="45"/>
      <c r="AC61" s="45"/>
      <c r="AD61" s="45"/>
      <c r="AE61" s="45"/>
      <c r="AF61" s="45"/>
      <c r="AG61" s="48"/>
      <c r="AH61" s="45">
        <v>4.3066322136089585</v>
      </c>
      <c r="AI61" s="45">
        <v>1.6149870801033592</v>
      </c>
      <c r="AJ61" s="45">
        <v>6.5676141257536607</v>
      </c>
      <c r="AK61" s="45">
        <v>1.5073212747631353</v>
      </c>
      <c r="AL61" s="45">
        <v>4.0913006029285102</v>
      </c>
      <c r="AM61" s="45">
        <v>3.7683031869078385</v>
      </c>
      <c r="AN61" s="45">
        <v>3.3376399655469426</v>
      </c>
      <c r="AO61" s="45">
        <v>4.6296296296296298</v>
      </c>
      <c r="AP61" s="45">
        <v>5</v>
      </c>
      <c r="AQ61" s="48"/>
      <c r="AR61" s="45">
        <v>5.8848543409801239</v>
      </c>
      <c r="AS61" s="45">
        <v>2.2068203778675461</v>
      </c>
      <c r="AT61" s="45">
        <v>8.9744028699946874</v>
      </c>
      <c r="AU61" s="45">
        <v>2.0596990193430429</v>
      </c>
      <c r="AV61" s="49">
        <v>5.5906116239311165</v>
      </c>
      <c r="AW61" s="45">
        <v>5.1492475483576081</v>
      </c>
      <c r="AX61" s="45">
        <v>4.5607621142595951</v>
      </c>
      <c r="AY61" s="45">
        <v>6.3262184165536324</v>
      </c>
      <c r="AZ61" s="50">
        <v>6.8323158898779219</v>
      </c>
      <c r="BB61" s="39"/>
      <c r="BC61" s="342"/>
      <c r="BD61" s="40" t="s">
        <v>82</v>
      </c>
      <c r="BE61" s="352"/>
      <c r="BF61" s="41" t="s">
        <v>83</v>
      </c>
      <c r="BG61" s="42">
        <v>2</v>
      </c>
      <c r="BH61" s="107"/>
      <c r="BI61" s="45"/>
      <c r="BJ61" s="45"/>
      <c r="BK61" s="45"/>
      <c r="BL61" s="43"/>
      <c r="BM61" s="43"/>
      <c r="BN61" s="43"/>
      <c r="BO61" s="43"/>
      <c r="BP61" s="43"/>
      <c r="BQ61" s="43"/>
      <c r="BR61" s="43"/>
      <c r="BS61" s="43"/>
      <c r="BT61" s="43"/>
      <c r="BU61" s="43"/>
      <c r="BV61" s="43"/>
      <c r="BW61" s="45"/>
      <c r="BX61" s="45"/>
      <c r="BY61" s="45"/>
      <c r="BZ61" s="43"/>
      <c r="CA61" s="45"/>
      <c r="CB61" s="45"/>
      <c r="CC61" s="45"/>
      <c r="CD61" s="45"/>
      <c r="CE61" s="45"/>
      <c r="CF61" s="45"/>
      <c r="CG61" s="45"/>
      <c r="CH61" s="45"/>
      <c r="CI61" s="45"/>
      <c r="CJ61" s="48"/>
      <c r="CK61" s="45"/>
      <c r="CL61" s="45"/>
      <c r="CM61" s="45"/>
      <c r="CN61" s="45"/>
      <c r="CO61" s="45"/>
      <c r="CP61" s="45"/>
      <c r="CQ61" s="45"/>
      <c r="CR61" s="45"/>
      <c r="CS61" s="45"/>
      <c r="CT61" s="48"/>
      <c r="CU61" s="45"/>
      <c r="CV61" s="45"/>
      <c r="CW61" s="45"/>
      <c r="CX61" s="45"/>
      <c r="CY61" s="49"/>
      <c r="CZ61" s="45"/>
      <c r="DA61" s="45"/>
      <c r="DB61" s="45"/>
      <c r="DC61" s="50"/>
    </row>
    <row r="62" spans="1:107" ht="15" x14ac:dyDescent="0.25">
      <c r="A62" s="552">
        <f t="shared" si="5"/>
        <v>0</v>
      </c>
      <c r="B62" s="51"/>
      <c r="C62" s="41" t="s">
        <v>86</v>
      </c>
      <c r="D62" s="42">
        <v>5</v>
      </c>
      <c r="E62" s="107">
        <v>250</v>
      </c>
      <c r="F62" s="45">
        <v>3.7309640197757856</v>
      </c>
      <c r="G62" s="45">
        <v>3.2821576276518507</v>
      </c>
      <c r="H62" s="45">
        <v>6.8977426016268168</v>
      </c>
      <c r="I62" s="43">
        <v>64.720956313983876</v>
      </c>
      <c r="J62" s="43">
        <v>58.015745426093716</v>
      </c>
      <c r="K62" s="43">
        <v>924.01924585398251</v>
      </c>
      <c r="L62" s="43">
        <v>88.582499999999982</v>
      </c>
      <c r="M62" s="43">
        <v>350.78896008371072</v>
      </c>
      <c r="N62" s="43">
        <v>668.16027880407205</v>
      </c>
      <c r="O62" s="43">
        <v>380.69208269760372</v>
      </c>
      <c r="P62" s="43">
        <v>69.782168275219973</v>
      </c>
      <c r="Q62" s="43">
        <v>49.535122160801862</v>
      </c>
      <c r="R62" s="43">
        <v>61.992537407671577</v>
      </c>
      <c r="S62" s="43">
        <v>75.981868163265304</v>
      </c>
      <c r="T62" s="45">
        <v>2.54</v>
      </c>
      <c r="U62" s="45">
        <v>2.4086794865710459</v>
      </c>
      <c r="V62" s="45">
        <v>1.2</v>
      </c>
      <c r="W62" s="43">
        <v>26.343322621345227</v>
      </c>
      <c r="X62" s="45"/>
      <c r="Y62" s="45"/>
      <c r="Z62" s="45"/>
      <c r="AA62" s="45"/>
      <c r="AB62" s="45"/>
      <c r="AC62" s="45"/>
      <c r="AD62" s="45"/>
      <c r="AE62" s="45"/>
      <c r="AF62" s="45"/>
      <c r="AG62" s="48"/>
      <c r="AH62" s="45">
        <v>3.008488234662082</v>
      </c>
      <c r="AI62" s="45">
        <v>1.1819060921886753</v>
      </c>
      <c r="AJ62" s="45">
        <v>4.835070377135489</v>
      </c>
      <c r="AK62" s="45">
        <v>1.1819060921886753</v>
      </c>
      <c r="AL62" s="45">
        <v>3.1159342430428709</v>
      </c>
      <c r="AM62" s="45">
        <v>2.9010422262812936</v>
      </c>
      <c r="AN62" s="45">
        <v>2.3638121843773505</v>
      </c>
      <c r="AO62" s="45">
        <v>3.3308262598044482</v>
      </c>
      <c r="AP62" s="45">
        <v>2.9010422262812936</v>
      </c>
      <c r="AQ62" s="48"/>
      <c r="AR62" s="45">
        <v>4.903607097397134</v>
      </c>
      <c r="AS62" s="45">
        <v>1.9264170739774458</v>
      </c>
      <c r="AT62" s="45">
        <v>7.8807971208168226</v>
      </c>
      <c r="AU62" s="45">
        <v>1.9264170739774458</v>
      </c>
      <c r="AV62" s="49">
        <v>5.0787359223041744</v>
      </c>
      <c r="AW62" s="45">
        <v>4.7284782724900936</v>
      </c>
      <c r="AX62" s="45">
        <v>3.8528341479548915</v>
      </c>
      <c r="AY62" s="45">
        <v>5.4289935721182561</v>
      </c>
      <c r="AZ62" s="50">
        <v>4.7284782724900936</v>
      </c>
      <c r="BB62" s="39"/>
      <c r="BC62" s="342"/>
      <c r="BD62" s="40" t="s">
        <v>69</v>
      </c>
      <c r="BE62" s="352"/>
      <c r="BF62" s="41" t="s">
        <v>84</v>
      </c>
      <c r="BG62" s="42">
        <v>3</v>
      </c>
      <c r="BH62" s="107"/>
      <c r="BI62" s="45"/>
      <c r="BJ62" s="45"/>
      <c r="BK62" s="45"/>
      <c r="BL62" s="43"/>
      <c r="BM62" s="43"/>
      <c r="BN62" s="43"/>
      <c r="BO62" s="43"/>
      <c r="BP62" s="43"/>
      <c r="BQ62" s="43"/>
      <c r="BR62" s="43"/>
      <c r="BS62" s="43"/>
      <c r="BT62" s="43"/>
      <c r="BU62" s="43"/>
      <c r="BV62" s="43"/>
      <c r="BW62" s="45"/>
      <c r="BX62" s="45"/>
      <c r="BY62" s="45"/>
      <c r="BZ62" s="43"/>
      <c r="CA62" s="45"/>
      <c r="CB62" s="45"/>
      <c r="CC62" s="45"/>
      <c r="CD62" s="45"/>
      <c r="CE62" s="45"/>
      <c r="CF62" s="45"/>
      <c r="CG62" s="45"/>
      <c r="CH62" s="45"/>
      <c r="CI62" s="45"/>
      <c r="CJ62" s="48"/>
      <c r="CK62" s="45"/>
      <c r="CL62" s="45"/>
      <c r="CM62" s="45"/>
      <c r="CN62" s="45"/>
      <c r="CO62" s="45"/>
      <c r="CP62" s="45"/>
      <c r="CQ62" s="45"/>
      <c r="CR62" s="45"/>
      <c r="CS62" s="45"/>
      <c r="CT62" s="48"/>
      <c r="CU62" s="45"/>
      <c r="CV62" s="45"/>
      <c r="CW62" s="45"/>
      <c r="CX62" s="45"/>
      <c r="CY62" s="49"/>
      <c r="CZ62" s="45"/>
      <c r="DA62" s="45"/>
      <c r="DB62" s="45"/>
      <c r="DC62" s="50"/>
    </row>
    <row r="63" spans="1:107" ht="15" x14ac:dyDescent="0.25">
      <c r="A63" s="552">
        <f t="shared" si="5"/>
        <v>0</v>
      </c>
      <c r="B63" s="53" t="str">
        <f>IF($BE$6=1,BD65,BD66)</f>
        <v>Weissklee (1. Aufw.)</v>
      </c>
      <c r="C63" s="54" t="s">
        <v>88</v>
      </c>
      <c r="D63" s="55">
        <v>1</v>
      </c>
      <c r="E63" s="108">
        <v>120</v>
      </c>
      <c r="F63" s="58">
        <v>7.0531665849945124</v>
      </c>
      <c r="G63" s="58">
        <v>7.4512639364945654</v>
      </c>
      <c r="H63" s="58">
        <v>11.792521877698357</v>
      </c>
      <c r="I63" s="56">
        <v>126.90721637612029</v>
      </c>
      <c r="J63" s="56">
        <v>192.32301611689317</v>
      </c>
      <c r="K63" s="56">
        <v>876.85509443594037</v>
      </c>
      <c r="L63" s="56">
        <v>289.21500000000003</v>
      </c>
      <c r="M63" s="56">
        <v>105.48260895259709</v>
      </c>
      <c r="N63" s="56">
        <v>219.64700000000002</v>
      </c>
      <c r="O63" s="56">
        <v>152.45599999999999</v>
      </c>
      <c r="P63" s="56">
        <v>99.532995830933601</v>
      </c>
      <c r="Q63" s="56">
        <v>83.900923897276456</v>
      </c>
      <c r="R63" s="56">
        <v>77.469193115492743</v>
      </c>
      <c r="S63" s="56">
        <v>118.47937210884352</v>
      </c>
      <c r="T63" s="58">
        <v>14.57</v>
      </c>
      <c r="U63" s="58">
        <v>4.1888000000000005</v>
      </c>
      <c r="V63" s="58">
        <v>1.82</v>
      </c>
      <c r="W63" s="56">
        <v>33.121099999999998</v>
      </c>
      <c r="X63" s="58"/>
      <c r="Y63" s="58"/>
      <c r="Z63" s="58"/>
      <c r="AA63" s="58"/>
      <c r="AB63" s="58"/>
      <c r="AC63" s="58"/>
      <c r="AD63" s="58"/>
      <c r="AE63" s="58"/>
      <c r="AF63" s="58"/>
      <c r="AG63" s="48"/>
      <c r="AH63" s="58">
        <v>13.396252284195267</v>
      </c>
      <c r="AI63" s="58">
        <v>3.0577799196056135</v>
      </c>
      <c r="AJ63" s="58">
        <v>18.934829828111194</v>
      </c>
      <c r="AK63" s="58">
        <v>4.9736304322216141</v>
      </c>
      <c r="AL63" s="58">
        <v>11.680004382869907</v>
      </c>
      <c r="AM63" s="58">
        <v>10.621959549888876</v>
      </c>
      <c r="AN63" s="58">
        <v>9.3414571659352355</v>
      </c>
      <c r="AO63" s="58">
        <v>12.495303304183716</v>
      </c>
      <c r="AP63" s="58">
        <v>12.422670910687398</v>
      </c>
      <c r="AQ63" s="48"/>
      <c r="AR63" s="58">
        <v>10.596218125368909</v>
      </c>
      <c r="AS63" s="58">
        <v>2.4186542862991818</v>
      </c>
      <c r="AT63" s="58">
        <v>14.97714306725303</v>
      </c>
      <c r="AU63" s="58">
        <v>3.9340609460580143</v>
      </c>
      <c r="AV63" s="61">
        <v>9.2386938914377925</v>
      </c>
      <c r="AW63" s="58">
        <v>8.4017976014273827</v>
      </c>
      <c r="AX63" s="58">
        <v>7.3889409992539825</v>
      </c>
      <c r="AY63" s="58">
        <v>9.8835821052714046</v>
      </c>
      <c r="AZ63" s="62">
        <v>9.8261310608951629</v>
      </c>
      <c r="BB63" s="39"/>
      <c r="BC63" s="342"/>
      <c r="BD63" s="51"/>
      <c r="BE63" s="41"/>
      <c r="BF63" s="41" t="s">
        <v>85</v>
      </c>
      <c r="BG63" s="42">
        <v>4</v>
      </c>
      <c r="BH63" s="107"/>
      <c r="BI63" s="45"/>
      <c r="BJ63" s="45"/>
      <c r="BK63" s="45"/>
      <c r="BL63" s="43"/>
      <c r="BM63" s="43"/>
      <c r="BN63" s="43"/>
      <c r="BO63" s="43"/>
      <c r="BP63" s="43"/>
      <c r="BQ63" s="43"/>
      <c r="BR63" s="43"/>
      <c r="BS63" s="43"/>
      <c r="BT63" s="43"/>
      <c r="BU63" s="43"/>
      <c r="BV63" s="43"/>
      <c r="BW63" s="45"/>
      <c r="BX63" s="45"/>
      <c r="BY63" s="45"/>
      <c r="BZ63" s="43"/>
      <c r="CA63" s="45"/>
      <c r="CB63" s="45"/>
      <c r="CC63" s="45"/>
      <c r="CD63" s="45"/>
      <c r="CE63" s="45"/>
      <c r="CF63" s="45"/>
      <c r="CG63" s="45"/>
      <c r="CH63" s="45"/>
      <c r="CI63" s="45"/>
      <c r="CJ63" s="48"/>
      <c r="CK63" s="45"/>
      <c r="CL63" s="45"/>
      <c r="CM63" s="45"/>
      <c r="CN63" s="45"/>
      <c r="CO63" s="45"/>
      <c r="CP63" s="45"/>
      <c r="CQ63" s="45"/>
      <c r="CR63" s="45"/>
      <c r="CS63" s="45"/>
      <c r="CT63" s="48"/>
      <c r="CU63" s="45"/>
      <c r="CV63" s="45"/>
      <c r="CW63" s="45"/>
      <c r="CX63" s="45"/>
      <c r="CY63" s="49"/>
      <c r="CZ63" s="45"/>
      <c r="DA63" s="45"/>
      <c r="DB63" s="45"/>
      <c r="DC63" s="50"/>
    </row>
    <row r="64" spans="1:107" ht="15" x14ac:dyDescent="0.25">
      <c r="A64" s="552">
        <f t="shared" si="5"/>
        <v>0</v>
      </c>
      <c r="B64" s="51"/>
      <c r="C64" s="41" t="s">
        <v>90</v>
      </c>
      <c r="D64" s="42">
        <v>2</v>
      </c>
      <c r="E64" s="105">
        <v>120</v>
      </c>
      <c r="F64" s="65">
        <v>6.9369659799268719</v>
      </c>
      <c r="G64" s="65">
        <v>7.308786624029536</v>
      </c>
      <c r="H64" s="65">
        <v>11.622334056649853</v>
      </c>
      <c r="I64" s="63">
        <v>123.31223035979781</v>
      </c>
      <c r="J64" s="63">
        <v>178.01381053127488</v>
      </c>
      <c r="K64" s="63">
        <v>884.70120677432794</v>
      </c>
      <c r="L64" s="63">
        <v>267.3335047237577</v>
      </c>
      <c r="M64" s="63">
        <v>128.62697716741155</v>
      </c>
      <c r="N64" s="63">
        <v>243.47622959536039</v>
      </c>
      <c r="O64" s="63">
        <v>178.06366276707882</v>
      </c>
      <c r="P64" s="63">
        <v>86.656858696127699</v>
      </c>
      <c r="Q64" s="63">
        <v>82.857326149341702</v>
      </c>
      <c r="R64" s="63">
        <v>76.492554700389675</v>
      </c>
      <c r="S64" s="63">
        <v>115.434435992546</v>
      </c>
      <c r="T64" s="65">
        <v>14.53</v>
      </c>
      <c r="U64" s="65">
        <v>4.1903000000000006</v>
      </c>
      <c r="V64" s="65">
        <v>1.89</v>
      </c>
      <c r="W64" s="63">
        <v>34.674199999999999</v>
      </c>
      <c r="X64" s="65"/>
      <c r="Y64" s="65"/>
      <c r="Z64" s="65"/>
      <c r="AA64" s="65"/>
      <c r="AB64" s="65"/>
      <c r="AC64" s="65"/>
      <c r="AD64" s="65"/>
      <c r="AE64" s="65"/>
      <c r="AF64" s="65"/>
      <c r="AG64" s="48"/>
      <c r="AH64" s="65">
        <v>13</v>
      </c>
      <c r="AI64" s="65">
        <v>2.968337927736552</v>
      </c>
      <c r="AJ64" s="65">
        <v>18.739417864895209</v>
      </c>
      <c r="AK64" s="65">
        <v>4.8783664150830131</v>
      </c>
      <c r="AL64" s="65">
        <v>11.486167930042281</v>
      </c>
      <c r="AM64" s="65">
        <v>10.582934520715403</v>
      </c>
      <c r="AN64" s="65">
        <v>9.1631718334090539</v>
      </c>
      <c r="AO64" s="65">
        <v>12.467019296493518</v>
      </c>
      <c r="AP64" s="65">
        <v>12.648571983076771</v>
      </c>
      <c r="AQ64" s="48"/>
      <c r="AR64" s="65">
        <v>10.517141221665842</v>
      </c>
      <c r="AS64" s="65">
        <v>2.4014176292024811</v>
      </c>
      <c r="AT64" s="65">
        <v>15.160392622839286</v>
      </c>
      <c r="AU64" s="65">
        <v>3.9466514244969058</v>
      </c>
      <c r="AV64" s="68">
        <v>9.2924346320018394</v>
      </c>
      <c r="AW64" s="65">
        <v>8.5617089918466469</v>
      </c>
      <c r="AX64" s="65">
        <v>7.4131055546425948</v>
      </c>
      <c r="AY64" s="65">
        <v>10.085954042650421</v>
      </c>
      <c r="AZ64" s="69">
        <v>10.232832138340337</v>
      </c>
      <c r="BB64" s="39"/>
      <c r="BC64" s="342"/>
      <c r="BD64" s="51"/>
      <c r="BE64" s="41"/>
      <c r="BF64" s="41" t="s">
        <v>86</v>
      </c>
      <c r="BG64" s="42">
        <v>5</v>
      </c>
      <c r="BH64" s="107"/>
      <c r="BI64" s="45"/>
      <c r="BJ64" s="45"/>
      <c r="BK64" s="45"/>
      <c r="BL64" s="43"/>
      <c r="BM64" s="43"/>
      <c r="BN64" s="43"/>
      <c r="BO64" s="43"/>
      <c r="BP64" s="43"/>
      <c r="BQ64" s="43"/>
      <c r="BR64" s="43"/>
      <c r="BS64" s="43"/>
      <c r="BT64" s="43"/>
      <c r="BU64" s="43"/>
      <c r="BV64" s="43"/>
      <c r="BW64" s="45"/>
      <c r="BX64" s="45"/>
      <c r="BY64" s="45"/>
      <c r="BZ64" s="43"/>
      <c r="CA64" s="45"/>
      <c r="CB64" s="45"/>
      <c r="CC64" s="45"/>
      <c r="CD64" s="45"/>
      <c r="CE64" s="45"/>
      <c r="CF64" s="45"/>
      <c r="CG64" s="45"/>
      <c r="CH64" s="45"/>
      <c r="CI64" s="45"/>
      <c r="CJ64" s="48"/>
      <c r="CK64" s="45"/>
      <c r="CL64" s="45"/>
      <c r="CM64" s="45"/>
      <c r="CN64" s="45"/>
      <c r="CO64" s="45"/>
      <c r="CP64" s="45"/>
      <c r="CQ64" s="45"/>
      <c r="CR64" s="45"/>
      <c r="CS64" s="45"/>
      <c r="CT64" s="48"/>
      <c r="CU64" s="45"/>
      <c r="CV64" s="45"/>
      <c r="CW64" s="45"/>
      <c r="CX64" s="45"/>
      <c r="CY64" s="49"/>
      <c r="CZ64" s="45"/>
      <c r="DA64" s="45"/>
      <c r="DB64" s="45"/>
      <c r="DC64" s="50"/>
    </row>
    <row r="65" spans="1:107" ht="15" x14ac:dyDescent="0.25">
      <c r="A65" s="552">
        <f t="shared" si="5"/>
        <v>0</v>
      </c>
      <c r="B65" s="51"/>
      <c r="C65" s="41" t="s">
        <v>91</v>
      </c>
      <c r="D65" s="42">
        <v>3</v>
      </c>
      <c r="E65" s="105">
        <v>120</v>
      </c>
      <c r="F65" s="65">
        <v>6.8989953979217074</v>
      </c>
      <c r="G65" s="65">
        <v>7.2530171776766439</v>
      </c>
      <c r="H65" s="65">
        <v>11.577853642302367</v>
      </c>
      <c r="I65" s="63">
        <v>122.46477972628699</v>
      </c>
      <c r="J65" s="63">
        <v>174.12953684043177</v>
      </c>
      <c r="K65" s="63">
        <v>890</v>
      </c>
      <c r="L65" s="63">
        <v>261.3861615525779</v>
      </c>
      <c r="M65" s="63">
        <v>136.81326541063811</v>
      </c>
      <c r="N65" s="63">
        <v>245</v>
      </c>
      <c r="O65" s="63">
        <v>185.9782985094852</v>
      </c>
      <c r="P65" s="63">
        <v>88.389296586137291</v>
      </c>
      <c r="Q65" s="63">
        <v>82.178402375705431</v>
      </c>
      <c r="R65" s="63">
        <v>76.129507124529027</v>
      </c>
      <c r="S65" s="63">
        <v>110</v>
      </c>
      <c r="T65" s="65">
        <v>14.56</v>
      </c>
      <c r="U65" s="65">
        <v>4.1294000000000004</v>
      </c>
      <c r="V65" s="65">
        <v>1.94</v>
      </c>
      <c r="W65" s="63">
        <v>35.987299999999998</v>
      </c>
      <c r="X65" s="65"/>
      <c r="Y65" s="65"/>
      <c r="Z65" s="65"/>
      <c r="AA65" s="65"/>
      <c r="AB65" s="65"/>
      <c r="AC65" s="65"/>
      <c r="AD65" s="65"/>
      <c r="AE65" s="65"/>
      <c r="AF65" s="65"/>
      <c r="AG65" s="48"/>
      <c r="AH65" s="65">
        <v>12.3</v>
      </c>
      <c r="AI65" s="65">
        <v>2.8</v>
      </c>
      <c r="AJ65" s="65">
        <v>15.903242408646424</v>
      </c>
      <c r="AK65" s="65">
        <v>4.5999999999999996</v>
      </c>
      <c r="AL65" s="65">
        <v>10.8</v>
      </c>
      <c r="AM65" s="65">
        <v>8.8522902727740611</v>
      </c>
      <c r="AN65" s="65">
        <v>7.9258878023674724</v>
      </c>
      <c r="AO65" s="65">
        <v>11.7</v>
      </c>
      <c r="AP65" s="65">
        <v>11.6</v>
      </c>
      <c r="AQ65" s="48"/>
      <c r="AR65" s="65">
        <v>10.000218649414586</v>
      </c>
      <c r="AS65" s="65">
        <v>2.2764725380781168</v>
      </c>
      <c r="AT65" s="65">
        <v>12.92974807488674</v>
      </c>
      <c r="AU65" s="65">
        <v>3.7399191696997636</v>
      </c>
      <c r="AV65" s="68">
        <v>8.7806797897298807</v>
      </c>
      <c r="AW65" s="65">
        <v>7.1971413232379264</v>
      </c>
      <c r="AX65" s="65">
        <v>6.4439521149920962</v>
      </c>
      <c r="AY65" s="65">
        <v>9.5124031055407023</v>
      </c>
      <c r="AZ65" s="69">
        <v>9.4311005148950571</v>
      </c>
      <c r="BB65" s="39"/>
      <c r="BC65" s="342"/>
      <c r="BD65" s="53" t="s">
        <v>87</v>
      </c>
      <c r="BE65" s="54"/>
      <c r="BF65" s="54" t="s">
        <v>88</v>
      </c>
      <c r="BG65" s="55">
        <v>1</v>
      </c>
      <c r="BH65" s="108"/>
      <c r="BI65" s="58"/>
      <c r="BJ65" s="58"/>
      <c r="BK65" s="58"/>
      <c r="BL65" s="56"/>
      <c r="BM65" s="56"/>
      <c r="BN65" s="56"/>
      <c r="BO65" s="56"/>
      <c r="BP65" s="56"/>
      <c r="BQ65" s="56"/>
      <c r="BR65" s="56"/>
      <c r="BS65" s="56"/>
      <c r="BT65" s="56"/>
      <c r="BU65" s="56"/>
      <c r="BV65" s="56"/>
      <c r="BW65" s="58"/>
      <c r="BX65" s="58"/>
      <c r="BY65" s="58"/>
      <c r="BZ65" s="56"/>
      <c r="CA65" s="58"/>
      <c r="CB65" s="58"/>
      <c r="CC65" s="58"/>
      <c r="CD65" s="58"/>
      <c r="CE65" s="58"/>
      <c r="CF65" s="58"/>
      <c r="CG65" s="58"/>
      <c r="CH65" s="58"/>
      <c r="CI65" s="58"/>
      <c r="CJ65" s="48"/>
      <c r="CK65" s="58"/>
      <c r="CL65" s="58"/>
      <c r="CM65" s="58"/>
      <c r="CN65" s="58"/>
      <c r="CO65" s="58"/>
      <c r="CP65" s="58"/>
      <c r="CQ65" s="58"/>
      <c r="CR65" s="58"/>
      <c r="CS65" s="58"/>
      <c r="CT65" s="48"/>
      <c r="CU65" s="58"/>
      <c r="CV65" s="58"/>
      <c r="CW65" s="58"/>
      <c r="CX65" s="58"/>
      <c r="CY65" s="61"/>
      <c r="CZ65" s="58"/>
      <c r="DA65" s="58"/>
      <c r="DB65" s="58"/>
      <c r="DC65" s="62"/>
    </row>
    <row r="66" spans="1:107" ht="15" x14ac:dyDescent="0.25">
      <c r="A66" s="552">
        <f t="shared" si="5"/>
        <v>0</v>
      </c>
      <c r="B66" s="51"/>
      <c r="C66" s="41" t="s">
        <v>92</v>
      </c>
      <c r="D66" s="42">
        <v>4</v>
      </c>
      <c r="E66" s="105">
        <v>120</v>
      </c>
      <c r="F66" s="65">
        <v>6.5992059246127601</v>
      </c>
      <c r="G66" s="65">
        <v>6.8796078407775854</v>
      </c>
      <c r="H66" s="65">
        <v>11.144459248446093</v>
      </c>
      <c r="I66" s="63">
        <v>117.61358455937474</v>
      </c>
      <c r="J66" s="63">
        <v>163.17845129333438</v>
      </c>
      <c r="K66" s="63">
        <v>891.03495897239156</v>
      </c>
      <c r="L66" s="63">
        <v>244.74846019432144</v>
      </c>
      <c r="M66" s="63">
        <v>155.69650497079479</v>
      </c>
      <c r="N66" s="63">
        <v>248.31248713007221</v>
      </c>
      <c r="O66" s="63">
        <v>202.17580521684047</v>
      </c>
      <c r="P66" s="63">
        <v>113.80066702572668</v>
      </c>
      <c r="Q66" s="63">
        <v>79.762684939558724</v>
      </c>
      <c r="R66" s="63">
        <v>75.338207499530782</v>
      </c>
      <c r="S66" s="63">
        <v>115</v>
      </c>
      <c r="T66" s="65">
        <v>14.66</v>
      </c>
      <c r="U66" s="65">
        <v>4.0061</v>
      </c>
      <c r="V66" s="65">
        <v>1.98</v>
      </c>
      <c r="W66" s="63">
        <v>37.060400000000001</v>
      </c>
      <c r="X66" s="65"/>
      <c r="Y66" s="65"/>
      <c r="Z66" s="65"/>
      <c r="AA66" s="65"/>
      <c r="AB66" s="65"/>
      <c r="AC66" s="65"/>
      <c r="AD66" s="65"/>
      <c r="AE66" s="65"/>
      <c r="AF66" s="65"/>
      <c r="AG66" s="48"/>
      <c r="AH66" s="65">
        <v>11.336590837029382</v>
      </c>
      <c r="AI66" s="65">
        <v>2.5876490739988927</v>
      </c>
      <c r="AJ66" s="65">
        <v>15</v>
      </c>
      <c r="AK66" s="65">
        <v>4.2089393353106077</v>
      </c>
      <c r="AL66" s="65">
        <v>9.8842144694097289</v>
      </c>
      <c r="AM66" s="65">
        <v>8.3000000000000007</v>
      </c>
      <c r="AN66" s="65">
        <v>7.5</v>
      </c>
      <c r="AO66" s="65">
        <v>10.574161932679775</v>
      </c>
      <c r="AP66" s="65">
        <v>10.512696702769667</v>
      </c>
      <c r="AQ66" s="48"/>
      <c r="AR66" s="65">
        <v>9.55458986800768</v>
      </c>
      <c r="AS66" s="65">
        <v>2.1808960012592187</v>
      </c>
      <c r="AT66" s="65">
        <v>12.642147015836922</v>
      </c>
      <c r="AU66" s="65">
        <v>3.547335323849043</v>
      </c>
      <c r="AV66" s="68">
        <v>8.3305128305560228</v>
      </c>
      <c r="AW66" s="65">
        <v>6.9953213487630981</v>
      </c>
      <c r="AX66" s="65">
        <v>6.3210735079184612</v>
      </c>
      <c r="AY66" s="65">
        <v>8.9120073148136019</v>
      </c>
      <c r="AZ66" s="69">
        <v>8.8602038166212136</v>
      </c>
      <c r="BB66" s="39"/>
      <c r="BC66" s="342"/>
      <c r="BD66" s="40" t="s">
        <v>89</v>
      </c>
      <c r="BE66" s="352"/>
      <c r="BF66" s="41" t="s">
        <v>90</v>
      </c>
      <c r="BG66" s="42">
        <v>2</v>
      </c>
      <c r="BH66" s="105"/>
      <c r="BI66" s="65"/>
      <c r="BJ66" s="65"/>
      <c r="BK66" s="65"/>
      <c r="BL66" s="63"/>
      <c r="BM66" s="63"/>
      <c r="BN66" s="63"/>
      <c r="BO66" s="63"/>
      <c r="BP66" s="63"/>
      <c r="BQ66" s="63"/>
      <c r="BR66" s="63"/>
      <c r="BS66" s="63"/>
      <c r="BT66" s="63"/>
      <c r="BU66" s="63"/>
      <c r="BV66" s="63"/>
      <c r="BW66" s="65"/>
      <c r="BX66" s="65"/>
      <c r="BY66" s="65"/>
      <c r="BZ66" s="63"/>
      <c r="CA66" s="65"/>
      <c r="CB66" s="65"/>
      <c r="CC66" s="65"/>
      <c r="CD66" s="65"/>
      <c r="CE66" s="65"/>
      <c r="CF66" s="65"/>
      <c r="CG66" s="65"/>
      <c r="CH66" s="65"/>
      <c r="CI66" s="65"/>
      <c r="CJ66" s="48"/>
      <c r="CK66" s="65"/>
      <c r="CL66" s="65"/>
      <c r="CM66" s="65"/>
      <c r="CN66" s="65"/>
      <c r="CO66" s="65"/>
      <c r="CP66" s="65"/>
      <c r="CQ66" s="65"/>
      <c r="CR66" s="65"/>
      <c r="CS66" s="65"/>
      <c r="CT66" s="48"/>
      <c r="CU66" s="65"/>
      <c r="CV66" s="65"/>
      <c r="CW66" s="65"/>
      <c r="CX66" s="65"/>
      <c r="CY66" s="68"/>
      <c r="CZ66" s="65"/>
      <c r="DA66" s="65"/>
      <c r="DB66" s="65"/>
      <c r="DC66" s="69"/>
    </row>
    <row r="67" spans="1:107" ht="15" x14ac:dyDescent="0.25">
      <c r="A67" s="552">
        <f t="shared" si="5"/>
        <v>0</v>
      </c>
      <c r="B67" s="51"/>
      <c r="C67" s="41" t="s">
        <v>93</v>
      </c>
      <c r="D67" s="42">
        <v>5</v>
      </c>
      <c r="E67" s="105">
        <v>120</v>
      </c>
      <c r="F67" s="65">
        <v>6.2046429020367313</v>
      </c>
      <c r="G67" s="65">
        <v>6.3821851548975275</v>
      </c>
      <c r="H67" s="65">
        <v>10.578311416927471</v>
      </c>
      <c r="I67" s="63">
        <v>110.70984241171905</v>
      </c>
      <c r="J67" s="63">
        <v>145.25017483152453</v>
      </c>
      <c r="K67" s="63">
        <v>885.04624263940718</v>
      </c>
      <c r="L67" s="63">
        <v>217.6307311661181</v>
      </c>
      <c r="M67" s="63">
        <v>181.08346826715103</v>
      </c>
      <c r="N67" s="63">
        <v>276.61005249818942</v>
      </c>
      <c r="O67" s="63">
        <v>237.18489143640099</v>
      </c>
      <c r="P67" s="63">
        <v>86.316994968547661</v>
      </c>
      <c r="Q67" s="63">
        <v>76.27915971017606</v>
      </c>
      <c r="R67" s="63">
        <v>73.718284836244578</v>
      </c>
      <c r="S67" s="63">
        <v>114.9774636734694</v>
      </c>
      <c r="T67" s="65">
        <v>14.84</v>
      </c>
      <c r="U67" s="65">
        <v>3.8204000000000002</v>
      </c>
      <c r="V67" s="65">
        <v>2</v>
      </c>
      <c r="W67" s="63">
        <v>37.893500000000003</v>
      </c>
      <c r="X67" s="65"/>
      <c r="Y67" s="65"/>
      <c r="Z67" s="65"/>
      <c r="AA67" s="65"/>
      <c r="AB67" s="65"/>
      <c r="AC67" s="65"/>
      <c r="AD67" s="65"/>
      <c r="AE67" s="65"/>
      <c r="AF67" s="65"/>
      <c r="AG67" s="48"/>
      <c r="AH67" s="65">
        <v>10.080515116765021</v>
      </c>
      <c r="AI67" s="65">
        <v>2.3009417894951625</v>
      </c>
      <c r="AJ67" s="65">
        <v>14</v>
      </c>
      <c r="AK67" s="65">
        <v>3.7425957419720479</v>
      </c>
      <c r="AL67" s="65">
        <v>8.7890596748697032</v>
      </c>
      <c r="AM67" s="65">
        <v>7.9928939483057473</v>
      </c>
      <c r="AN67" s="65">
        <v>7.0293316500854326</v>
      </c>
      <c r="AO67" s="65">
        <v>9.4025620878305531</v>
      </c>
      <c r="AP67" s="65">
        <v>9.3479071048492095</v>
      </c>
      <c r="AQ67" s="48"/>
      <c r="AR67" s="65">
        <v>9.0913597407970084</v>
      </c>
      <c r="AS67" s="65">
        <v>2.0751607738917657</v>
      </c>
      <c r="AT67" s="65">
        <v>12.626243291821355</v>
      </c>
      <c r="AU67" s="65">
        <v>3.3753517415052667</v>
      </c>
      <c r="AV67" s="68">
        <v>7.9266289829457977</v>
      </c>
      <c r="AW67" s="65">
        <v>7.2085873997882102</v>
      </c>
      <c r="AX67" s="65">
        <v>6.3395751137770517</v>
      </c>
      <c r="AY67" s="65">
        <v>8.4799311776717374</v>
      </c>
      <c r="AZ67" s="69">
        <v>8.4306392410836803</v>
      </c>
      <c r="BB67" s="39"/>
      <c r="BC67" s="342"/>
      <c r="BD67" s="51"/>
      <c r="BE67" s="41"/>
      <c r="BF67" s="41" t="s">
        <v>91</v>
      </c>
      <c r="BG67" s="42">
        <v>3</v>
      </c>
      <c r="BH67" s="105"/>
      <c r="BI67" s="65"/>
      <c r="BJ67" s="65"/>
      <c r="BK67" s="65"/>
      <c r="BL67" s="63"/>
      <c r="BM67" s="63"/>
      <c r="BN67" s="63"/>
      <c r="BO67" s="63"/>
      <c r="BP67" s="63"/>
      <c r="BQ67" s="63"/>
      <c r="BR67" s="63"/>
      <c r="BS67" s="63"/>
      <c r="BT67" s="63"/>
      <c r="BU67" s="63"/>
      <c r="BV67" s="63"/>
      <c r="BW67" s="65"/>
      <c r="BX67" s="65"/>
      <c r="BY67" s="65"/>
      <c r="BZ67" s="63"/>
      <c r="CA67" s="65"/>
      <c r="CB67" s="65"/>
      <c r="CC67" s="65"/>
      <c r="CD67" s="65"/>
      <c r="CE67" s="65"/>
      <c r="CF67" s="65"/>
      <c r="CG67" s="65"/>
      <c r="CH67" s="65"/>
      <c r="CI67" s="65"/>
      <c r="CJ67" s="48"/>
      <c r="CK67" s="65"/>
      <c r="CL67" s="65"/>
      <c r="CM67" s="65"/>
      <c r="CN67" s="65"/>
      <c r="CO67" s="65"/>
      <c r="CP67" s="65"/>
      <c r="CQ67" s="65"/>
      <c r="CR67" s="65"/>
      <c r="CS67" s="65"/>
      <c r="CT67" s="48"/>
      <c r="CU67" s="65"/>
      <c r="CV67" s="65"/>
      <c r="CW67" s="65"/>
      <c r="CX67" s="65"/>
      <c r="CY67" s="68"/>
      <c r="CZ67" s="65"/>
      <c r="DA67" s="65"/>
      <c r="DB67" s="65"/>
      <c r="DC67" s="69"/>
    </row>
    <row r="68" spans="1:107" ht="15" x14ac:dyDescent="0.25">
      <c r="A68" s="552">
        <f t="shared" si="5"/>
        <v>0</v>
      </c>
      <c r="B68" s="53" t="str">
        <f>IF($BE$6=1,BD70,BD71)</f>
        <v>Rotklee (1. Aufw.)</v>
      </c>
      <c r="C68" s="54" t="s">
        <v>95</v>
      </c>
      <c r="D68" s="55">
        <v>1</v>
      </c>
      <c r="E68" s="106">
        <v>110</v>
      </c>
      <c r="F68" s="72">
        <v>6.6924574769928924</v>
      </c>
      <c r="G68" s="72">
        <v>6.973815438400254</v>
      </c>
      <c r="H68" s="72">
        <v>11.305495237751959</v>
      </c>
      <c r="I68" s="70">
        <v>119.87711696697794</v>
      </c>
      <c r="J68" s="70">
        <v>168.58152434748038</v>
      </c>
      <c r="K68" s="70">
        <v>897.24946050591495</v>
      </c>
      <c r="L68" s="70">
        <v>252.91342411926277</v>
      </c>
      <c r="M68" s="70">
        <v>122.67467948951435</v>
      </c>
      <c r="N68" s="70">
        <v>213.04337199980893</v>
      </c>
      <c r="O68" s="70">
        <v>151.18292667634327</v>
      </c>
      <c r="P68" s="70">
        <v>112.78253303877304</v>
      </c>
      <c r="Q68" s="70">
        <v>79.65570341204257</v>
      </c>
      <c r="R68" s="70">
        <v>75.593623082752458</v>
      </c>
      <c r="S68" s="70">
        <v>102.80467525510204</v>
      </c>
      <c r="T68" s="72">
        <v>13.78</v>
      </c>
      <c r="U68" s="72">
        <v>3.6517331543348148</v>
      </c>
      <c r="V68" s="72">
        <v>2.6</v>
      </c>
      <c r="W68" s="70">
        <v>29.917083476813865</v>
      </c>
      <c r="X68" s="72"/>
      <c r="Y68" s="72"/>
      <c r="Z68" s="72"/>
      <c r="AA68" s="72"/>
      <c r="AB68" s="72"/>
      <c r="AC68" s="72"/>
      <c r="AD68" s="72"/>
      <c r="AE68" s="72"/>
      <c r="AF68" s="72"/>
      <c r="AG68" s="48"/>
      <c r="AH68" s="72">
        <v>13.363028953229399</v>
      </c>
      <c r="AI68" s="72">
        <v>4.1361756283805278</v>
      </c>
      <c r="AJ68" s="72">
        <v>20.150599215187189</v>
      </c>
      <c r="AK68" s="72">
        <v>4.7725103404390712</v>
      </c>
      <c r="AL68" s="72">
        <v>12.408526885141585</v>
      </c>
      <c r="AM68" s="72">
        <v>11.347969031710679</v>
      </c>
      <c r="AN68" s="72">
        <v>9.5450206808781424</v>
      </c>
      <c r="AO68" s="72">
        <v>13.57514052391558</v>
      </c>
      <c r="AP68" s="72">
        <v>13.044861597200127</v>
      </c>
      <c r="AQ68" s="48"/>
      <c r="AR68" s="72">
        <v>11.081110419894406</v>
      </c>
      <c r="AS68" s="72">
        <v>3.4298675109196965</v>
      </c>
      <c r="AT68" s="72">
        <v>16.709610950634421</v>
      </c>
      <c r="AU68" s="72">
        <v>3.9575394356765732</v>
      </c>
      <c r="AV68" s="75">
        <v>10.289602532759091</v>
      </c>
      <c r="AW68" s="72">
        <v>9.4101493248309627</v>
      </c>
      <c r="AX68" s="72">
        <v>7.9150788713531464</v>
      </c>
      <c r="AY68" s="72">
        <v>11.257001061480031</v>
      </c>
      <c r="AZ68" s="76">
        <v>10.817274457515966</v>
      </c>
      <c r="BB68" s="39"/>
      <c r="BC68" s="342"/>
      <c r="BD68" s="51"/>
      <c r="BE68" s="41"/>
      <c r="BF68" s="41" t="s">
        <v>92</v>
      </c>
      <c r="BG68" s="42">
        <v>4</v>
      </c>
      <c r="BH68" s="105"/>
      <c r="BI68" s="65"/>
      <c r="BJ68" s="65"/>
      <c r="BK68" s="65"/>
      <c r="BL68" s="63"/>
      <c r="BM68" s="63"/>
      <c r="BN68" s="63"/>
      <c r="BO68" s="63"/>
      <c r="BP68" s="63"/>
      <c r="BQ68" s="63"/>
      <c r="BR68" s="63"/>
      <c r="BS68" s="63"/>
      <c r="BT68" s="63"/>
      <c r="BU68" s="63"/>
      <c r="BV68" s="63"/>
      <c r="BW68" s="65"/>
      <c r="BX68" s="65"/>
      <c r="BY68" s="65"/>
      <c r="BZ68" s="63"/>
      <c r="CA68" s="65"/>
      <c r="CB68" s="65"/>
      <c r="CC68" s="65"/>
      <c r="CD68" s="65"/>
      <c r="CE68" s="65"/>
      <c r="CF68" s="65"/>
      <c r="CG68" s="65"/>
      <c r="CH68" s="65"/>
      <c r="CI68" s="65"/>
      <c r="CJ68" s="48"/>
      <c r="CK68" s="65"/>
      <c r="CL68" s="65"/>
      <c r="CM68" s="65"/>
      <c r="CN68" s="65"/>
      <c r="CO68" s="65"/>
      <c r="CP68" s="65"/>
      <c r="CQ68" s="65"/>
      <c r="CR68" s="65"/>
      <c r="CS68" s="65"/>
      <c r="CT68" s="48"/>
      <c r="CU68" s="65"/>
      <c r="CV68" s="65"/>
      <c r="CW68" s="65"/>
      <c r="CX68" s="65"/>
      <c r="CY68" s="68"/>
      <c r="CZ68" s="65"/>
      <c r="DA68" s="65"/>
      <c r="DB68" s="65"/>
      <c r="DC68" s="69"/>
    </row>
    <row r="69" spans="1:107" ht="15" x14ac:dyDescent="0.25">
      <c r="A69" s="552">
        <f t="shared" si="5"/>
        <v>0</v>
      </c>
      <c r="B69" s="51"/>
      <c r="C69" s="41" t="s">
        <v>97</v>
      </c>
      <c r="D69" s="42">
        <v>2</v>
      </c>
      <c r="E69" s="107">
        <v>120</v>
      </c>
      <c r="F69" s="45">
        <v>6.7260213423917081</v>
      </c>
      <c r="G69" s="45">
        <v>7.0288485254157047</v>
      </c>
      <c r="H69" s="45">
        <v>11.338387575703997</v>
      </c>
      <c r="I69" s="43">
        <v>117.18718570518269</v>
      </c>
      <c r="J69" s="43">
        <v>151.55529788934564</v>
      </c>
      <c r="K69" s="43">
        <v>902</v>
      </c>
      <c r="L69" s="43">
        <v>227.11059753875816</v>
      </c>
      <c r="M69" s="43">
        <v>151.69486474212508</v>
      </c>
      <c r="N69" s="43">
        <v>251.67673829314634</v>
      </c>
      <c r="O69" s="43">
        <v>191.07565611766466</v>
      </c>
      <c r="P69" s="43">
        <v>116.10990332060278</v>
      </c>
      <c r="Q69" s="43">
        <v>80.423996906174352</v>
      </c>
      <c r="R69" s="43">
        <v>74.049546387993786</v>
      </c>
      <c r="S69" s="43">
        <v>98</v>
      </c>
      <c r="T69" s="45">
        <v>14.2</v>
      </c>
      <c r="U69" s="45">
        <v>3.4070059816613494</v>
      </c>
      <c r="V69" s="45">
        <v>2.59</v>
      </c>
      <c r="W69" s="43">
        <v>30</v>
      </c>
      <c r="X69" s="45"/>
      <c r="Y69" s="45"/>
      <c r="Z69" s="45"/>
      <c r="AA69" s="45"/>
      <c r="AB69" s="45"/>
      <c r="AC69" s="45"/>
      <c r="AD69" s="45"/>
      <c r="AE69" s="45"/>
      <c r="AF69" s="45"/>
      <c r="AG69" s="48"/>
      <c r="AH69" s="45">
        <v>10</v>
      </c>
      <c r="AI69" s="45">
        <v>3.2</v>
      </c>
      <c r="AJ69" s="45">
        <v>16</v>
      </c>
      <c r="AK69" s="45">
        <v>3.9</v>
      </c>
      <c r="AL69" s="45">
        <v>10</v>
      </c>
      <c r="AM69" s="45">
        <v>9</v>
      </c>
      <c r="AN69" s="45">
        <v>7.8</v>
      </c>
      <c r="AO69" s="45">
        <v>11</v>
      </c>
      <c r="AP69" s="45">
        <v>10</v>
      </c>
      <c r="AQ69" s="48"/>
      <c r="AR69" s="45">
        <v>8.5833109567439916</v>
      </c>
      <c r="AS69" s="45">
        <v>2.7466595061580779</v>
      </c>
      <c r="AT69" s="45">
        <v>13.733297530790388</v>
      </c>
      <c r="AU69" s="45">
        <v>3.3474912731301569</v>
      </c>
      <c r="AV69" s="49">
        <v>8.5833109567439916</v>
      </c>
      <c r="AW69" s="45">
        <v>7.7249798610695928</v>
      </c>
      <c r="AX69" s="45">
        <v>6.6949825462603139</v>
      </c>
      <c r="AY69" s="45">
        <v>9.4416420524183913</v>
      </c>
      <c r="AZ69" s="50">
        <v>8.5833109567439916</v>
      </c>
      <c r="BB69" s="39"/>
      <c r="BC69" s="342"/>
      <c r="BD69" s="51"/>
      <c r="BE69" s="41"/>
      <c r="BF69" s="41" t="s">
        <v>93</v>
      </c>
      <c r="BG69" s="42">
        <v>5</v>
      </c>
      <c r="BH69" s="105"/>
      <c r="BI69" s="65"/>
      <c r="BJ69" s="65"/>
      <c r="BK69" s="65"/>
      <c r="BL69" s="63"/>
      <c r="BM69" s="63"/>
      <c r="BN69" s="63"/>
      <c r="BO69" s="63"/>
      <c r="BP69" s="63"/>
      <c r="BQ69" s="63"/>
      <c r="BR69" s="63"/>
      <c r="BS69" s="63"/>
      <c r="BT69" s="63"/>
      <c r="BU69" s="63"/>
      <c r="BV69" s="63"/>
      <c r="BW69" s="65"/>
      <c r="BX69" s="65"/>
      <c r="BY69" s="65"/>
      <c r="BZ69" s="63"/>
      <c r="CA69" s="65"/>
      <c r="CB69" s="65"/>
      <c r="CC69" s="65"/>
      <c r="CD69" s="65"/>
      <c r="CE69" s="65"/>
      <c r="CF69" s="65"/>
      <c r="CG69" s="65"/>
      <c r="CH69" s="65"/>
      <c r="CI69" s="65"/>
      <c r="CJ69" s="48"/>
      <c r="CK69" s="65"/>
      <c r="CL69" s="65"/>
      <c r="CM69" s="65"/>
      <c r="CN69" s="65"/>
      <c r="CO69" s="65"/>
      <c r="CP69" s="65"/>
      <c r="CQ69" s="65"/>
      <c r="CR69" s="65"/>
      <c r="CS69" s="65"/>
      <c r="CT69" s="48"/>
      <c r="CU69" s="65"/>
      <c r="CV69" s="65"/>
      <c r="CW69" s="65"/>
      <c r="CX69" s="65"/>
      <c r="CY69" s="68"/>
      <c r="CZ69" s="65"/>
      <c r="DA69" s="65"/>
      <c r="DB69" s="65"/>
      <c r="DC69" s="69"/>
    </row>
    <row r="70" spans="1:107" ht="15" x14ac:dyDescent="0.25">
      <c r="A70" s="552">
        <f t="shared" si="5"/>
        <v>0</v>
      </c>
      <c r="B70" s="51"/>
      <c r="C70" s="41" t="s">
        <v>98</v>
      </c>
      <c r="D70" s="42">
        <v>3</v>
      </c>
      <c r="E70" s="107">
        <v>130</v>
      </c>
      <c r="F70" s="45">
        <v>6.482364357462937</v>
      </c>
      <c r="G70" s="45">
        <v>6.7216797396191383</v>
      </c>
      <c r="H70" s="45">
        <v>10.989605751022768</v>
      </c>
      <c r="I70" s="43">
        <v>111.59419309216813</v>
      </c>
      <c r="J70" s="43">
        <v>133.65704031808892</v>
      </c>
      <c r="K70" s="43">
        <v>905.91293060631926</v>
      </c>
      <c r="L70" s="43">
        <v>200.22056895509982</v>
      </c>
      <c r="M70" s="43">
        <v>173.56502481486007</v>
      </c>
      <c r="N70" s="43">
        <v>285.28791850432998</v>
      </c>
      <c r="O70" s="43">
        <v>209.20124581263499</v>
      </c>
      <c r="P70" s="43">
        <v>116.8436412194981</v>
      </c>
      <c r="Q70" s="43">
        <v>78.442507102577579</v>
      </c>
      <c r="R70" s="43">
        <v>72.210133429629806</v>
      </c>
      <c r="S70" s="43">
        <v>94.144342176870751</v>
      </c>
      <c r="T70" s="45">
        <v>14.45</v>
      </c>
      <c r="U70" s="45">
        <v>3.1921166356891613</v>
      </c>
      <c r="V70" s="45">
        <v>2.5499999999999998</v>
      </c>
      <c r="W70" s="43">
        <v>29.595755825740795</v>
      </c>
      <c r="X70" s="45"/>
      <c r="Y70" s="45"/>
      <c r="Z70" s="45"/>
      <c r="AA70" s="45"/>
      <c r="AB70" s="45"/>
      <c r="AC70" s="45"/>
      <c r="AD70" s="45"/>
      <c r="AE70" s="45"/>
      <c r="AF70" s="45"/>
      <c r="AG70" s="48"/>
      <c r="AH70" s="45">
        <v>8.1918781518395072</v>
      </c>
      <c r="AI70" s="45">
        <v>2.6939043573521761</v>
      </c>
      <c r="AJ70" s="45">
        <v>12.841112991614699</v>
      </c>
      <c r="AK70" s="45">
        <v>3.1903950848906457</v>
      </c>
      <c r="AL70" s="45">
        <v>8.1735701568657291</v>
      </c>
      <c r="AM70" s="45">
        <v>7.4550855400643901</v>
      </c>
      <c r="AN70" s="45">
        <v>6.2857902332828752</v>
      </c>
      <c r="AO70" s="45">
        <v>8.7949462032480419</v>
      </c>
      <c r="AP70" s="45">
        <v>7.9828232384834603</v>
      </c>
      <c r="AQ70" s="48"/>
      <c r="AR70" s="45">
        <v>7.3496809447649065</v>
      </c>
      <c r="AS70" s="45">
        <v>2.4169472684117559</v>
      </c>
      <c r="AT70" s="45">
        <v>11.520933504467568</v>
      </c>
      <c r="AU70" s="45">
        <v>2.8623943773415377</v>
      </c>
      <c r="AV70" s="49">
        <v>7.3332551728843258</v>
      </c>
      <c r="AW70" s="45">
        <v>6.6886371012610635</v>
      </c>
      <c r="AX70" s="45">
        <v>5.6395556481726352</v>
      </c>
      <c r="AY70" s="45">
        <v>7.8907482902110191</v>
      </c>
      <c r="AZ70" s="50">
        <v>7.1621187173216923</v>
      </c>
      <c r="BB70" s="39"/>
      <c r="BC70" s="342"/>
      <c r="BD70" s="53" t="s">
        <v>94</v>
      </c>
      <c r="BE70" s="54"/>
      <c r="BF70" s="54" t="s">
        <v>95</v>
      </c>
      <c r="BG70" s="55">
        <v>1</v>
      </c>
      <c r="BH70" s="106"/>
      <c r="BI70" s="72"/>
      <c r="BJ70" s="72"/>
      <c r="BK70" s="72"/>
      <c r="BL70" s="70"/>
      <c r="BM70" s="70"/>
      <c r="BN70" s="70"/>
      <c r="BO70" s="70"/>
      <c r="BP70" s="70"/>
      <c r="BQ70" s="70"/>
      <c r="BR70" s="70"/>
      <c r="BS70" s="70"/>
      <c r="BT70" s="70"/>
      <c r="BU70" s="70"/>
      <c r="BV70" s="70"/>
      <c r="BW70" s="72"/>
      <c r="BX70" s="72"/>
      <c r="BY70" s="72"/>
      <c r="BZ70" s="70"/>
      <c r="CA70" s="72"/>
      <c r="CB70" s="72"/>
      <c r="CC70" s="72"/>
      <c r="CD70" s="72"/>
      <c r="CE70" s="72"/>
      <c r="CF70" s="72"/>
      <c r="CG70" s="72"/>
      <c r="CH70" s="72"/>
      <c r="CI70" s="72"/>
      <c r="CJ70" s="48"/>
      <c r="CK70" s="72"/>
      <c r="CL70" s="72"/>
      <c r="CM70" s="72"/>
      <c r="CN70" s="72"/>
      <c r="CO70" s="72"/>
      <c r="CP70" s="72"/>
      <c r="CQ70" s="72"/>
      <c r="CR70" s="72"/>
      <c r="CS70" s="72"/>
      <c r="CT70" s="48"/>
      <c r="CU70" s="72"/>
      <c r="CV70" s="72"/>
      <c r="CW70" s="72"/>
      <c r="CX70" s="72"/>
      <c r="CY70" s="75"/>
      <c r="CZ70" s="72"/>
      <c r="DA70" s="72"/>
      <c r="DB70" s="72"/>
      <c r="DC70" s="76"/>
    </row>
    <row r="71" spans="1:107" ht="15" x14ac:dyDescent="0.25">
      <c r="A71" s="552">
        <f t="shared" si="5"/>
        <v>0</v>
      </c>
      <c r="B71" s="51"/>
      <c r="C71" s="41" t="s">
        <v>99</v>
      </c>
      <c r="D71" s="42">
        <v>4</v>
      </c>
      <c r="E71" s="107">
        <v>140</v>
      </c>
      <c r="F71" s="45">
        <v>5.8197627799662248</v>
      </c>
      <c r="G71" s="45">
        <v>5.880128843181522</v>
      </c>
      <c r="H71" s="45">
        <v>10.040868291576928</v>
      </c>
      <c r="I71" s="43">
        <v>99.777890965048641</v>
      </c>
      <c r="J71" s="43">
        <v>107.48733880742229</v>
      </c>
      <c r="K71" s="43">
        <v>909.0882746590562</v>
      </c>
      <c r="L71" s="43">
        <v>161.32987157531082</v>
      </c>
      <c r="M71" s="43">
        <v>229.57640632605361</v>
      </c>
      <c r="N71" s="43">
        <v>359.29733983267869</v>
      </c>
      <c r="O71" s="43">
        <v>281.39802020551087</v>
      </c>
      <c r="P71" s="43">
        <v>126.44864391911786</v>
      </c>
      <c r="Q71" s="43">
        <v>72.456678337455855</v>
      </c>
      <c r="R71" s="43">
        <v>69.153227045825616</v>
      </c>
      <c r="S71" s="43">
        <v>91.039049795918359</v>
      </c>
      <c r="T71" s="45">
        <v>14.52</v>
      </c>
      <c r="U71" s="45">
        <v>2.5661128595380225</v>
      </c>
      <c r="V71" s="45">
        <v>2.4900000000000002</v>
      </c>
      <c r="W71" s="43">
        <v>27.837638007286682</v>
      </c>
      <c r="X71" s="45"/>
      <c r="Y71" s="45"/>
      <c r="Z71" s="45"/>
      <c r="AA71" s="45"/>
      <c r="AB71" s="45"/>
      <c r="AC71" s="45"/>
      <c r="AD71" s="45"/>
      <c r="AE71" s="45"/>
      <c r="AF71" s="45"/>
      <c r="AG71" s="48"/>
      <c r="AH71" s="45">
        <v>6.6006937104111136</v>
      </c>
      <c r="AI71" s="45">
        <v>2.1706423384765179</v>
      </c>
      <c r="AJ71" s="45">
        <v>10.346864563579533</v>
      </c>
      <c r="AK71" s="45">
        <v>2.5706950689733352</v>
      </c>
      <c r="AL71" s="45">
        <v>6.5859418470369597</v>
      </c>
      <c r="AM71" s="45">
        <v>6.0070151585238021</v>
      </c>
      <c r="AN71" s="45">
        <v>5.0648429198714426</v>
      </c>
      <c r="AO71" s="45">
        <v>7.0866222630701081</v>
      </c>
      <c r="AP71" s="45">
        <v>6.4322454710522399</v>
      </c>
      <c r="AQ71" s="48"/>
      <c r="AR71" s="45">
        <v>6.6301589233991649</v>
      </c>
      <c r="AS71" s="45">
        <v>2.1803319925689677</v>
      </c>
      <c r="AT71" s="45">
        <v>10.393052522224474</v>
      </c>
      <c r="AU71" s="45">
        <v>2.582170541258189</v>
      </c>
      <c r="AV71" s="49">
        <v>6.615341208341027</v>
      </c>
      <c r="AW71" s="45">
        <v>6.0338302159758967</v>
      </c>
      <c r="AX71" s="45">
        <v>5.0874521609500958</v>
      </c>
      <c r="AY71" s="45">
        <v>7.1182566402292657</v>
      </c>
      <c r="AZ71" s="50">
        <v>6.4609587383406533</v>
      </c>
      <c r="BB71" s="39"/>
      <c r="BC71" s="342"/>
      <c r="BD71" s="40" t="s">
        <v>96</v>
      </c>
      <c r="BE71" s="352"/>
      <c r="BF71" s="41" t="s">
        <v>97</v>
      </c>
      <c r="BG71" s="42">
        <v>2</v>
      </c>
      <c r="BH71" s="107"/>
      <c r="BI71" s="45"/>
      <c r="BJ71" s="45"/>
      <c r="BK71" s="45"/>
      <c r="BL71" s="43"/>
      <c r="BM71" s="43"/>
      <c r="BN71" s="43"/>
      <c r="BO71" s="43"/>
      <c r="BP71" s="43"/>
      <c r="BQ71" s="43"/>
      <c r="BR71" s="43"/>
      <c r="BS71" s="43"/>
      <c r="BT71" s="43"/>
      <c r="BU71" s="43"/>
      <c r="BV71" s="43"/>
      <c r="BW71" s="45"/>
      <c r="BX71" s="45"/>
      <c r="BY71" s="45"/>
      <c r="BZ71" s="43"/>
      <c r="CA71" s="45"/>
      <c r="CB71" s="45"/>
      <c r="CC71" s="45"/>
      <c r="CD71" s="45"/>
      <c r="CE71" s="45"/>
      <c r="CF71" s="45"/>
      <c r="CG71" s="45"/>
      <c r="CH71" s="45"/>
      <c r="CI71" s="45"/>
      <c r="CJ71" s="48"/>
      <c r="CK71" s="45"/>
      <c r="CL71" s="45"/>
      <c r="CM71" s="45"/>
      <c r="CN71" s="45"/>
      <c r="CO71" s="45"/>
      <c r="CP71" s="45"/>
      <c r="CQ71" s="45"/>
      <c r="CR71" s="45"/>
      <c r="CS71" s="45"/>
      <c r="CT71" s="48"/>
      <c r="CU71" s="45"/>
      <c r="CV71" s="45"/>
      <c r="CW71" s="45"/>
      <c r="CX71" s="45"/>
      <c r="CY71" s="49"/>
      <c r="CZ71" s="45"/>
      <c r="DA71" s="45"/>
      <c r="DB71" s="45"/>
      <c r="DC71" s="50"/>
    </row>
    <row r="72" spans="1:107" ht="15" x14ac:dyDescent="0.25">
      <c r="A72" s="552">
        <f t="shared" si="5"/>
        <v>0</v>
      </c>
      <c r="B72" s="51"/>
      <c r="C72" s="41" t="s">
        <v>100</v>
      </c>
      <c r="D72" s="42">
        <v>5</v>
      </c>
      <c r="E72" s="107">
        <v>150</v>
      </c>
      <c r="F72" s="45">
        <v>5.3793577534460333</v>
      </c>
      <c r="G72" s="45">
        <v>5.315688488965904</v>
      </c>
      <c r="H72" s="45">
        <v>9.4083081894964167</v>
      </c>
      <c r="I72" s="43">
        <v>94.380904778398971</v>
      </c>
      <c r="J72" s="43">
        <v>102.19733784535707</v>
      </c>
      <c r="K72" s="43">
        <v>910.55095540334935</v>
      </c>
      <c r="L72" s="43">
        <v>153.52353368447265</v>
      </c>
      <c r="M72" s="43">
        <v>257.81824204156334</v>
      </c>
      <c r="N72" s="43">
        <v>398.51015703018118</v>
      </c>
      <c r="O72" s="43">
        <v>307.87647841614591</v>
      </c>
      <c r="P72" s="43">
        <v>108.08233698570518</v>
      </c>
      <c r="Q72" s="43">
        <v>67.784710641524882</v>
      </c>
      <c r="R72" s="43">
        <v>68.467391806333765</v>
      </c>
      <c r="S72" s="43">
        <v>89.656316326530629</v>
      </c>
      <c r="T72" s="45">
        <v>14.42</v>
      </c>
      <c r="U72" s="45">
        <v>2.2911208838569355</v>
      </c>
      <c r="V72" s="45">
        <v>2.39</v>
      </c>
      <c r="W72" s="43">
        <v>25.44396677169637</v>
      </c>
      <c r="X72" s="45"/>
      <c r="Y72" s="45"/>
      <c r="Z72" s="45"/>
      <c r="AA72" s="45"/>
      <c r="AB72" s="45"/>
      <c r="AC72" s="45"/>
      <c r="AD72" s="45"/>
      <c r="AE72" s="45"/>
      <c r="AF72" s="45"/>
      <c r="AG72" s="48"/>
      <c r="AH72" s="45">
        <v>5.0505050505050511</v>
      </c>
      <c r="AI72" s="45">
        <v>1.7193208682570387</v>
      </c>
      <c r="AJ72" s="45">
        <v>8.2742316784869967</v>
      </c>
      <c r="AK72" s="45">
        <v>2.256608639587363</v>
      </c>
      <c r="AL72" s="45">
        <v>5.5877928218353752</v>
      </c>
      <c r="AM72" s="45">
        <v>4.943047496238985</v>
      </c>
      <c r="AN72" s="45">
        <v>4.513217279174726</v>
      </c>
      <c r="AO72" s="45">
        <v>6.0176230388996341</v>
      </c>
      <c r="AP72" s="45">
        <v>4.8355899419729198</v>
      </c>
      <c r="AQ72" s="48"/>
      <c r="AR72" s="45">
        <v>5.3551477900763524</v>
      </c>
      <c r="AS72" s="45">
        <v>1.8230290349196094</v>
      </c>
      <c r="AT72" s="45">
        <v>8.7733272305506187</v>
      </c>
      <c r="AU72" s="45">
        <v>2.392725608331987</v>
      </c>
      <c r="AV72" s="49">
        <v>5.92484436348873</v>
      </c>
      <c r="AW72" s="45">
        <v>5.2412084753938757</v>
      </c>
      <c r="AX72" s="45">
        <v>4.785451216663974</v>
      </c>
      <c r="AY72" s="45">
        <v>6.3806016222186317</v>
      </c>
      <c r="AZ72" s="50">
        <v>5.1272691607113998</v>
      </c>
      <c r="BB72" s="39"/>
      <c r="BC72" s="342"/>
      <c r="BD72" s="51"/>
      <c r="BE72" s="41"/>
      <c r="BF72" s="41" t="s">
        <v>98</v>
      </c>
      <c r="BG72" s="42">
        <v>3</v>
      </c>
      <c r="BH72" s="107"/>
      <c r="BI72" s="45"/>
      <c r="BJ72" s="45"/>
      <c r="BK72" s="45"/>
      <c r="BL72" s="43"/>
      <c r="BM72" s="43"/>
      <c r="BN72" s="43"/>
      <c r="BO72" s="43"/>
      <c r="BP72" s="43"/>
      <c r="BQ72" s="43"/>
      <c r="BR72" s="43"/>
      <c r="BS72" s="43"/>
      <c r="BT72" s="43"/>
      <c r="BU72" s="43"/>
      <c r="BV72" s="43"/>
      <c r="BW72" s="45"/>
      <c r="BX72" s="45"/>
      <c r="BY72" s="45"/>
      <c r="BZ72" s="43"/>
      <c r="CA72" s="45"/>
      <c r="CB72" s="45"/>
      <c r="CC72" s="45"/>
      <c r="CD72" s="45"/>
      <c r="CE72" s="45"/>
      <c r="CF72" s="45"/>
      <c r="CG72" s="45"/>
      <c r="CH72" s="45"/>
      <c r="CI72" s="45"/>
      <c r="CJ72" s="48"/>
      <c r="CK72" s="45"/>
      <c r="CL72" s="45"/>
      <c r="CM72" s="45"/>
      <c r="CN72" s="45"/>
      <c r="CO72" s="45"/>
      <c r="CP72" s="45"/>
      <c r="CQ72" s="45"/>
      <c r="CR72" s="45"/>
      <c r="CS72" s="45"/>
      <c r="CT72" s="48"/>
      <c r="CU72" s="45"/>
      <c r="CV72" s="45"/>
      <c r="CW72" s="45"/>
      <c r="CX72" s="45"/>
      <c r="CY72" s="49"/>
      <c r="CZ72" s="45"/>
      <c r="DA72" s="45"/>
      <c r="DB72" s="45"/>
      <c r="DC72" s="50"/>
    </row>
    <row r="73" spans="1:107" ht="15" x14ac:dyDescent="0.25">
      <c r="A73" s="552">
        <f t="shared" si="5"/>
        <v>0</v>
      </c>
      <c r="B73" s="53" t="str">
        <f>IF($BE$6=1,BD75,BD76)</f>
        <v>Luzerne (1. Aufw.)</v>
      </c>
      <c r="C73" s="54" t="s">
        <v>102</v>
      </c>
      <c r="D73" s="55">
        <v>1</v>
      </c>
      <c r="E73" s="108">
        <v>120</v>
      </c>
      <c r="F73" s="58">
        <v>6.8269395328691536</v>
      </c>
      <c r="G73" s="58">
        <v>7.1489183611347569</v>
      </c>
      <c r="H73" s="58">
        <v>11.491060319980525</v>
      </c>
      <c r="I73" s="56">
        <v>124.62760360965548</v>
      </c>
      <c r="J73" s="56">
        <v>190.29937184061737</v>
      </c>
      <c r="K73" s="56">
        <v>884.8474701635273</v>
      </c>
      <c r="L73" s="56">
        <v>286.10258562688085</v>
      </c>
      <c r="M73" s="56">
        <v>121.19866932477032</v>
      </c>
      <c r="N73" s="56">
        <v>185.03967031608079</v>
      </c>
      <c r="O73" s="56">
        <v>146.13604569306094</v>
      </c>
      <c r="P73" s="56">
        <v>93.891099999999994</v>
      </c>
      <c r="Q73" s="56">
        <v>81.281004039877686</v>
      </c>
      <c r="R73" s="56">
        <v>77.307573835089855</v>
      </c>
      <c r="S73" s="56">
        <v>115.43957857142857</v>
      </c>
      <c r="T73" s="58">
        <v>18.52</v>
      </c>
      <c r="U73" s="58">
        <v>4.01400943898504</v>
      </c>
      <c r="V73" s="58">
        <v>2.99</v>
      </c>
      <c r="W73" s="56">
        <v>37.448287945605905</v>
      </c>
      <c r="X73" s="58"/>
      <c r="Y73" s="58"/>
      <c r="Z73" s="58"/>
      <c r="AA73" s="58"/>
      <c r="AB73" s="58"/>
      <c r="AC73" s="58"/>
      <c r="AD73" s="58"/>
      <c r="AE73" s="58"/>
      <c r="AF73" s="58"/>
      <c r="AG73" s="48"/>
      <c r="AH73" s="58">
        <v>14.393939393939394</v>
      </c>
      <c r="AI73" s="58">
        <v>4.6536796536796539</v>
      </c>
      <c r="AJ73" s="58">
        <v>19.913419913419911</v>
      </c>
      <c r="AK73" s="58">
        <v>5.4112554112554108</v>
      </c>
      <c r="AL73" s="58">
        <v>12.878787878787879</v>
      </c>
      <c r="AM73" s="58">
        <v>11.363636363636363</v>
      </c>
      <c r="AN73" s="58">
        <v>10.714285714285714</v>
      </c>
      <c r="AO73" s="58">
        <v>14.177489177489178</v>
      </c>
      <c r="AP73" s="58">
        <v>13.852813852813853</v>
      </c>
      <c r="AQ73" s="48"/>
      <c r="AR73" s="58">
        <v>11.547573700781644</v>
      </c>
      <c r="AS73" s="58">
        <v>3.7334260837113584</v>
      </c>
      <c r="AT73" s="58">
        <v>15.975590683788136</v>
      </c>
      <c r="AU73" s="58">
        <v>4.3411931205946024</v>
      </c>
      <c r="AV73" s="61">
        <v>10.332039627015154</v>
      </c>
      <c r="AW73" s="58">
        <v>9.1165055532486647</v>
      </c>
      <c r="AX73" s="58">
        <v>8.5955623787773128</v>
      </c>
      <c r="AY73" s="58">
        <v>11.37392597595786</v>
      </c>
      <c r="AZ73" s="62">
        <v>11.113454388722182</v>
      </c>
      <c r="BB73" s="39"/>
      <c r="BC73" s="342"/>
      <c r="BD73" s="51"/>
      <c r="BE73" s="41"/>
      <c r="BF73" s="41" t="s">
        <v>99</v>
      </c>
      <c r="BG73" s="42">
        <v>4</v>
      </c>
      <c r="BH73" s="107"/>
      <c r="BI73" s="45"/>
      <c r="BJ73" s="45"/>
      <c r="BK73" s="45"/>
      <c r="BL73" s="43"/>
      <c r="BM73" s="43"/>
      <c r="BN73" s="43"/>
      <c r="BO73" s="43"/>
      <c r="BP73" s="43"/>
      <c r="BQ73" s="43"/>
      <c r="BR73" s="43"/>
      <c r="BS73" s="43"/>
      <c r="BT73" s="43"/>
      <c r="BU73" s="43"/>
      <c r="BV73" s="43"/>
      <c r="BW73" s="45"/>
      <c r="BX73" s="45"/>
      <c r="BY73" s="45"/>
      <c r="BZ73" s="43"/>
      <c r="CA73" s="45"/>
      <c r="CB73" s="45"/>
      <c r="CC73" s="45"/>
      <c r="CD73" s="45"/>
      <c r="CE73" s="45"/>
      <c r="CF73" s="45"/>
      <c r="CG73" s="45"/>
      <c r="CH73" s="45"/>
      <c r="CI73" s="45"/>
      <c r="CJ73" s="48"/>
      <c r="CK73" s="45"/>
      <c r="CL73" s="45"/>
      <c r="CM73" s="45"/>
      <c r="CN73" s="45"/>
      <c r="CO73" s="45"/>
      <c r="CP73" s="45"/>
      <c r="CQ73" s="45"/>
      <c r="CR73" s="45"/>
      <c r="CS73" s="45"/>
      <c r="CT73" s="48"/>
      <c r="CU73" s="45"/>
      <c r="CV73" s="45"/>
      <c r="CW73" s="45"/>
      <c r="CX73" s="45"/>
      <c r="CY73" s="49"/>
      <c r="CZ73" s="45"/>
      <c r="DA73" s="45"/>
      <c r="DB73" s="45"/>
      <c r="DC73" s="50"/>
    </row>
    <row r="74" spans="1:107" ht="15" x14ac:dyDescent="0.25">
      <c r="A74" s="552">
        <f t="shared" si="5"/>
        <v>0</v>
      </c>
      <c r="B74" s="51"/>
      <c r="C74" s="41" t="s">
        <v>104</v>
      </c>
      <c r="D74" s="42">
        <v>2</v>
      </c>
      <c r="E74" s="105">
        <v>130</v>
      </c>
      <c r="F74" s="65">
        <v>6.6026093499027541</v>
      </c>
      <c r="G74" s="65">
        <v>6.8625258439541019</v>
      </c>
      <c r="H74" s="65">
        <v>11.174532897021876</v>
      </c>
      <c r="I74" s="63">
        <v>120.97811584468258</v>
      </c>
      <c r="J74" s="63">
        <v>181.33863771180739</v>
      </c>
      <c r="K74" s="63">
        <v>885.37424966570165</v>
      </c>
      <c r="L74" s="63">
        <v>272.40440000000001</v>
      </c>
      <c r="M74" s="63">
        <v>157.45053043612799</v>
      </c>
      <c r="N74" s="63">
        <v>238.43038060371737</v>
      </c>
      <c r="O74" s="63">
        <v>192.94055607738431</v>
      </c>
      <c r="P74" s="63">
        <v>74.196399999999997</v>
      </c>
      <c r="Q74" s="63">
        <v>79.069073631977034</v>
      </c>
      <c r="R74" s="63">
        <v>76.714450442778542</v>
      </c>
      <c r="S74" s="63">
        <v>114.66097142857143</v>
      </c>
      <c r="T74" s="65">
        <v>17.38</v>
      </c>
      <c r="U74" s="65">
        <v>4.3361287318308648</v>
      </c>
      <c r="V74" s="65">
        <v>2.83</v>
      </c>
      <c r="W74" s="63">
        <v>36.159999999999997</v>
      </c>
      <c r="X74" s="65"/>
      <c r="Y74" s="65"/>
      <c r="Z74" s="65"/>
      <c r="AA74" s="65"/>
      <c r="AB74" s="65"/>
      <c r="AC74" s="65"/>
      <c r="AD74" s="65"/>
      <c r="AE74" s="65"/>
      <c r="AF74" s="65"/>
      <c r="AG74" s="48"/>
      <c r="AH74" s="65">
        <v>12.183759701619273</v>
      </c>
      <c r="AI74" s="65">
        <v>3.7412022796460542</v>
      </c>
      <c r="AJ74" s="65">
        <v>16.5</v>
      </c>
      <c r="AK74" s="65">
        <v>4.5378233954026701</v>
      </c>
      <c r="AL74" s="65">
        <v>10.493426790441895</v>
      </c>
      <c r="AM74" s="65">
        <v>9.6571237990820524</v>
      </c>
      <c r="AN74" s="65">
        <v>9.0412989762427198</v>
      </c>
      <c r="AO74" s="65">
        <v>11.983419343939557</v>
      </c>
      <c r="AP74" s="65">
        <v>10.675028534347692</v>
      </c>
      <c r="AQ74" s="48"/>
      <c r="AR74" s="65">
        <v>10.070823181522538</v>
      </c>
      <c r="AS74" s="65">
        <v>3.0923941022586829</v>
      </c>
      <c r="AT74" s="65">
        <v>13.638530844714328</v>
      </c>
      <c r="AU74" s="65">
        <v>3.7508632937009465</v>
      </c>
      <c r="AV74" s="68">
        <v>8.6736318150420271</v>
      </c>
      <c r="AW74" s="65">
        <v>7.9823624730306291</v>
      </c>
      <c r="AX74" s="65">
        <v>7.4733354523497217</v>
      </c>
      <c r="AY74" s="65">
        <v>9.9052263240888472</v>
      </c>
      <c r="AZ74" s="69">
        <v>8.8237397535700968</v>
      </c>
      <c r="BB74" s="39"/>
      <c r="BC74" s="342"/>
      <c r="BD74" s="51"/>
      <c r="BE74" s="41"/>
      <c r="BF74" s="41" t="s">
        <v>100</v>
      </c>
      <c r="BG74" s="42">
        <v>5</v>
      </c>
      <c r="BH74" s="107"/>
      <c r="BI74" s="45"/>
      <c r="BJ74" s="45"/>
      <c r="BK74" s="45"/>
      <c r="BL74" s="43"/>
      <c r="BM74" s="43"/>
      <c r="BN74" s="43"/>
      <c r="BO74" s="43"/>
      <c r="BP74" s="43"/>
      <c r="BQ74" s="43"/>
      <c r="BR74" s="43"/>
      <c r="BS74" s="43"/>
      <c r="BT74" s="43"/>
      <c r="BU74" s="43"/>
      <c r="BV74" s="43"/>
      <c r="BW74" s="45"/>
      <c r="BX74" s="45"/>
      <c r="BY74" s="45"/>
      <c r="BZ74" s="43"/>
      <c r="CA74" s="45"/>
      <c r="CB74" s="45"/>
      <c r="CC74" s="45"/>
      <c r="CD74" s="45"/>
      <c r="CE74" s="45"/>
      <c r="CF74" s="45"/>
      <c r="CG74" s="45"/>
      <c r="CH74" s="45"/>
      <c r="CI74" s="45"/>
      <c r="CJ74" s="48"/>
      <c r="CK74" s="45"/>
      <c r="CL74" s="45"/>
      <c r="CM74" s="45"/>
      <c r="CN74" s="45"/>
      <c r="CO74" s="45"/>
      <c r="CP74" s="45"/>
      <c r="CQ74" s="45"/>
      <c r="CR74" s="45"/>
      <c r="CS74" s="45"/>
      <c r="CT74" s="48"/>
      <c r="CU74" s="45"/>
      <c r="CV74" s="45"/>
      <c r="CW74" s="45"/>
      <c r="CX74" s="45"/>
      <c r="CY74" s="49"/>
      <c r="CZ74" s="45"/>
      <c r="DA74" s="45"/>
      <c r="DB74" s="45"/>
      <c r="DC74" s="50"/>
    </row>
    <row r="75" spans="1:107" ht="15" x14ac:dyDescent="0.25">
      <c r="A75" s="552">
        <f t="shared" si="5"/>
        <v>0</v>
      </c>
      <c r="B75" s="51"/>
      <c r="C75" s="41" t="s">
        <v>105</v>
      </c>
      <c r="D75" s="42">
        <v>3</v>
      </c>
      <c r="E75" s="105">
        <v>130</v>
      </c>
      <c r="F75" s="65">
        <v>6.2751421647317551</v>
      </c>
      <c r="G75" s="65">
        <v>6.4457042668970752</v>
      </c>
      <c r="H75" s="65">
        <v>10.708777313717528</v>
      </c>
      <c r="I75" s="63">
        <v>115.54824914060779</v>
      </c>
      <c r="J75" s="63">
        <v>167.42158463464557</v>
      </c>
      <c r="K75" s="63">
        <v>887.30062086511475</v>
      </c>
      <c r="L75" s="63">
        <v>251.1874</v>
      </c>
      <c r="M75" s="63">
        <v>193.42488692986637</v>
      </c>
      <c r="N75" s="63">
        <v>299.11</v>
      </c>
      <c r="O75" s="63">
        <v>243.49</v>
      </c>
      <c r="P75" s="63">
        <v>61.405900000000003</v>
      </c>
      <c r="Q75" s="63">
        <v>75.87623833099974</v>
      </c>
      <c r="R75" s="63">
        <v>75.650429695546734</v>
      </c>
      <c r="S75" s="63">
        <v>112.73996428571428</v>
      </c>
      <c r="T75" s="65">
        <v>16.48</v>
      </c>
      <c r="U75" s="65">
        <v>4.1554231791894889</v>
      </c>
      <c r="V75" s="65">
        <v>2.66</v>
      </c>
      <c r="W75" s="63">
        <v>34.5</v>
      </c>
      <c r="X75" s="65"/>
      <c r="Y75" s="65"/>
      <c r="Z75" s="65"/>
      <c r="AA75" s="65"/>
      <c r="AB75" s="65"/>
      <c r="AC75" s="65"/>
      <c r="AD75" s="65"/>
      <c r="AE75" s="65"/>
      <c r="AF75" s="65"/>
      <c r="AG75" s="48"/>
      <c r="AH75" s="65">
        <v>10.376551133932393</v>
      </c>
      <c r="AI75" s="65">
        <v>3.2092426187419769</v>
      </c>
      <c r="AJ75" s="65">
        <v>15</v>
      </c>
      <c r="AK75" s="65">
        <v>4</v>
      </c>
      <c r="AL75" s="65">
        <v>9.5</v>
      </c>
      <c r="AM75" s="65">
        <v>8.8000000000000007</v>
      </c>
      <c r="AN75" s="65">
        <v>7.2742832691484809</v>
      </c>
      <c r="AO75" s="65">
        <v>9.7347026101839962</v>
      </c>
      <c r="AP75" s="65">
        <v>8.3440308087291406</v>
      </c>
      <c r="AQ75" s="48"/>
      <c r="AR75" s="65">
        <v>8.9800377314572959</v>
      </c>
      <c r="AS75" s="65">
        <v>2.777331257151741</v>
      </c>
      <c r="AT75" s="65">
        <v>12.981246295927237</v>
      </c>
      <c r="AU75" s="65">
        <v>3.46166567891393</v>
      </c>
      <c r="AV75" s="68">
        <v>8.2214559874205833</v>
      </c>
      <c r="AW75" s="65">
        <v>7.6156644936106463</v>
      </c>
      <c r="AX75" s="65">
        <v>6.2952841828772792</v>
      </c>
      <c r="AY75" s="65">
        <v>8.4245714800269464</v>
      </c>
      <c r="AZ75" s="69">
        <v>7.2210612685945268</v>
      </c>
      <c r="BB75" s="39"/>
      <c r="BC75" s="342"/>
      <c r="BD75" s="53" t="s">
        <v>101</v>
      </c>
      <c r="BE75" s="54"/>
      <c r="BF75" s="54" t="s">
        <v>102</v>
      </c>
      <c r="BG75" s="55">
        <v>1</v>
      </c>
      <c r="BH75" s="108"/>
      <c r="BI75" s="58"/>
      <c r="BJ75" s="58"/>
      <c r="BK75" s="58"/>
      <c r="BL75" s="56"/>
      <c r="BM75" s="56"/>
      <c r="BN75" s="56"/>
      <c r="BO75" s="56"/>
      <c r="BP75" s="56"/>
      <c r="BQ75" s="56"/>
      <c r="BR75" s="56"/>
      <c r="BS75" s="56"/>
      <c r="BT75" s="56"/>
      <c r="BU75" s="56"/>
      <c r="BV75" s="56"/>
      <c r="BW75" s="58"/>
      <c r="BX75" s="58"/>
      <c r="BY75" s="58"/>
      <c r="BZ75" s="56"/>
      <c r="CA75" s="58"/>
      <c r="CB75" s="58"/>
      <c r="CC75" s="58"/>
      <c r="CD75" s="58"/>
      <c r="CE75" s="58"/>
      <c r="CF75" s="58"/>
      <c r="CG75" s="58"/>
      <c r="CH75" s="58"/>
      <c r="CI75" s="58"/>
      <c r="CJ75" s="48"/>
      <c r="CK75" s="58"/>
      <c r="CL75" s="58"/>
      <c r="CM75" s="58"/>
      <c r="CN75" s="58"/>
      <c r="CO75" s="58"/>
      <c r="CP75" s="58"/>
      <c r="CQ75" s="58"/>
      <c r="CR75" s="58"/>
      <c r="CS75" s="58"/>
      <c r="CT75" s="48"/>
      <c r="CU75" s="58"/>
      <c r="CV75" s="58"/>
      <c r="CW75" s="58"/>
      <c r="CX75" s="58"/>
      <c r="CY75" s="61"/>
      <c r="CZ75" s="58"/>
      <c r="DA75" s="58"/>
      <c r="DB75" s="58"/>
      <c r="DC75" s="62"/>
    </row>
    <row r="76" spans="1:107" ht="15" x14ac:dyDescent="0.25">
      <c r="A76" s="552">
        <f t="shared" si="5"/>
        <v>0</v>
      </c>
      <c r="B76" s="51"/>
      <c r="C76" s="41" t="s">
        <v>106</v>
      </c>
      <c r="D76" s="42">
        <v>4</v>
      </c>
      <c r="E76" s="105">
        <v>129.5428</v>
      </c>
      <c r="F76" s="65">
        <v>5.8662460798645624</v>
      </c>
      <c r="G76" s="65">
        <v>5.9212482538093978</v>
      </c>
      <c r="H76" s="65">
        <v>10.127453295733801</v>
      </c>
      <c r="I76" s="63">
        <v>109.19126326268125</v>
      </c>
      <c r="J76" s="63">
        <v>152.3018704919958</v>
      </c>
      <c r="K76" s="63">
        <v>892.33339713503437</v>
      </c>
      <c r="L76" s="63">
        <v>228.2556321915134</v>
      </c>
      <c r="M76" s="63">
        <v>245.36903578127615</v>
      </c>
      <c r="N76" s="63">
        <v>360.20539471187527</v>
      </c>
      <c r="O76" s="63">
        <v>299.65635152606586</v>
      </c>
      <c r="P76" s="63">
        <v>55.519600000000011</v>
      </c>
      <c r="Q76" s="63">
        <v>71.681212322222663</v>
      </c>
      <c r="R76" s="63">
        <v>74.268443488766394</v>
      </c>
      <c r="S76" s="63">
        <v>107.57365357142858</v>
      </c>
      <c r="T76" s="65">
        <v>15.82</v>
      </c>
      <c r="U76" s="65">
        <v>3.8255626101885349</v>
      </c>
      <c r="V76" s="65">
        <v>2.46</v>
      </c>
      <c r="W76" s="63">
        <v>32.405119998759282</v>
      </c>
      <c r="X76" s="65"/>
      <c r="Y76" s="65"/>
      <c r="Z76" s="65"/>
      <c r="AA76" s="65"/>
      <c r="AB76" s="65"/>
      <c r="AC76" s="65"/>
      <c r="AD76" s="65"/>
      <c r="AE76" s="65"/>
      <c r="AF76" s="65"/>
      <c r="AG76" s="48"/>
      <c r="AH76" s="65">
        <v>9</v>
      </c>
      <c r="AI76" s="65">
        <v>2.7</v>
      </c>
      <c r="AJ76" s="65">
        <v>13.668000426625735</v>
      </c>
      <c r="AK76" s="65">
        <v>3.8023752475770447</v>
      </c>
      <c r="AL76" s="65">
        <v>8.7927499185317046</v>
      </c>
      <c r="AM76" s="65">
        <v>8.0919871261667708</v>
      </c>
      <c r="AN76" s="65">
        <v>6.7</v>
      </c>
      <c r="AO76" s="65">
        <v>8.6999999999999993</v>
      </c>
      <c r="AP76" s="65">
        <v>7.5</v>
      </c>
      <c r="AQ76" s="48"/>
      <c r="AR76" s="65">
        <v>8.2429426627044844</v>
      </c>
      <c r="AS76" s="65">
        <v>2.4728827988113458</v>
      </c>
      <c r="AT76" s="65">
        <v>12.51828264783293</v>
      </c>
      <c r="AU76" s="65">
        <v>3.4825290164293721</v>
      </c>
      <c r="AV76" s="68">
        <v>8.0531259362173753</v>
      </c>
      <c r="AW76" s="65">
        <v>7.4113095453706146</v>
      </c>
      <c r="AX76" s="65">
        <v>6.1364128711244499</v>
      </c>
      <c r="AY76" s="65">
        <v>7.9681779072810013</v>
      </c>
      <c r="AZ76" s="69">
        <v>6.8691188855870706</v>
      </c>
      <c r="BB76" s="39"/>
      <c r="BC76" s="342"/>
      <c r="BD76" s="40" t="s">
        <v>103</v>
      </c>
      <c r="BE76" s="352"/>
      <c r="BF76" s="41" t="s">
        <v>104</v>
      </c>
      <c r="BG76" s="42">
        <v>2</v>
      </c>
      <c r="BH76" s="105"/>
      <c r="BI76" s="65"/>
      <c r="BJ76" s="65"/>
      <c r="BK76" s="65"/>
      <c r="BL76" s="63"/>
      <c r="BM76" s="63"/>
      <c r="BN76" s="63"/>
      <c r="BO76" s="63"/>
      <c r="BP76" s="63"/>
      <c r="BQ76" s="63"/>
      <c r="BR76" s="63"/>
      <c r="BS76" s="63"/>
      <c r="BT76" s="63"/>
      <c r="BU76" s="63"/>
      <c r="BV76" s="63"/>
      <c r="BW76" s="65"/>
      <c r="BX76" s="65"/>
      <c r="BY76" s="65"/>
      <c r="BZ76" s="63"/>
      <c r="CA76" s="65"/>
      <c r="CB76" s="65"/>
      <c r="CC76" s="65"/>
      <c r="CD76" s="65"/>
      <c r="CE76" s="65"/>
      <c r="CF76" s="65"/>
      <c r="CG76" s="65"/>
      <c r="CH76" s="65"/>
      <c r="CI76" s="65"/>
      <c r="CJ76" s="48"/>
      <c r="CK76" s="65"/>
      <c r="CL76" s="65"/>
      <c r="CM76" s="65"/>
      <c r="CN76" s="65"/>
      <c r="CO76" s="65"/>
      <c r="CP76" s="65"/>
      <c r="CQ76" s="65"/>
      <c r="CR76" s="65"/>
      <c r="CS76" s="65"/>
      <c r="CT76" s="48"/>
      <c r="CU76" s="65"/>
      <c r="CV76" s="65"/>
      <c r="CW76" s="65"/>
      <c r="CX76" s="65"/>
      <c r="CY76" s="68"/>
      <c r="CZ76" s="65"/>
      <c r="DA76" s="65"/>
      <c r="DB76" s="65"/>
      <c r="DC76" s="69"/>
    </row>
    <row r="77" spans="1:107" ht="15.75" thickBot="1" x14ac:dyDescent="0.3">
      <c r="A77" s="553">
        <f t="shared" si="5"/>
        <v>0</v>
      </c>
      <c r="B77" s="90"/>
      <c r="C77" s="91" t="s">
        <v>107</v>
      </c>
      <c r="D77" s="92">
        <v>5</v>
      </c>
      <c r="E77" s="110">
        <v>130</v>
      </c>
      <c r="F77" s="111">
        <v>5.2911455511003105</v>
      </c>
      <c r="G77" s="111">
        <v>5.1913808210821069</v>
      </c>
      <c r="H77" s="111">
        <v>9.2922474782705109</v>
      </c>
      <c r="I77" s="112">
        <v>99.694521168688937</v>
      </c>
      <c r="J77" s="112">
        <v>130.23691285698209</v>
      </c>
      <c r="K77" s="112">
        <v>900.20940542654523</v>
      </c>
      <c r="L77" s="112">
        <v>195.10613545312808</v>
      </c>
      <c r="M77" s="112">
        <v>302.61099293463411</v>
      </c>
      <c r="N77" s="112">
        <v>423.57</v>
      </c>
      <c r="O77" s="112">
        <v>349.40599999999995</v>
      </c>
      <c r="P77" s="112">
        <v>55.519600000000011</v>
      </c>
      <c r="Q77" s="112">
        <v>65.856328882994319</v>
      </c>
      <c r="R77" s="112">
        <v>71.931312115428895</v>
      </c>
      <c r="S77" s="112">
        <v>99.734946938775508</v>
      </c>
      <c r="T77" s="111">
        <v>15.41</v>
      </c>
      <c r="U77" s="111">
        <v>3.4500837230414376</v>
      </c>
      <c r="V77" s="111">
        <v>2.25</v>
      </c>
      <c r="W77" s="112">
        <v>30.615999999999996</v>
      </c>
      <c r="X77" s="111"/>
      <c r="Y77" s="111"/>
      <c r="Z77" s="111"/>
      <c r="AA77" s="111"/>
      <c r="AB77" s="111"/>
      <c r="AC77" s="111"/>
      <c r="AD77" s="111"/>
      <c r="AE77" s="111"/>
      <c r="AF77" s="111"/>
      <c r="AG77" s="25"/>
      <c r="AH77" s="111">
        <v>8.3036773428232511</v>
      </c>
      <c r="AI77" s="111">
        <v>2.3724792408066433</v>
      </c>
      <c r="AJ77" s="111">
        <v>10.999676480103526</v>
      </c>
      <c r="AK77" s="111">
        <v>3.2351989647363317</v>
      </c>
      <c r="AL77" s="111">
        <v>7.1174377224199281</v>
      </c>
      <c r="AM77" s="111">
        <v>6.686077860455085</v>
      </c>
      <c r="AN77" s="111">
        <v>6.4703979294726635</v>
      </c>
      <c r="AO77" s="111">
        <v>8.5193572738056726</v>
      </c>
      <c r="AP77" s="111">
        <v>7.0095977569287182</v>
      </c>
      <c r="AQ77" s="25"/>
      <c r="AR77" s="111">
        <v>8.329458241965618</v>
      </c>
      <c r="AS77" s="111">
        <v>2.379845211990177</v>
      </c>
      <c r="AT77" s="111">
        <v>11.033827801045364</v>
      </c>
      <c r="AU77" s="111">
        <v>3.2452434708956956</v>
      </c>
      <c r="AV77" s="113">
        <v>7.1395356359705291</v>
      </c>
      <c r="AW77" s="111">
        <v>6.7068365065177709</v>
      </c>
      <c r="AX77" s="111">
        <v>6.4904869417913913</v>
      </c>
      <c r="AY77" s="111">
        <v>8.5458078066919985</v>
      </c>
      <c r="AZ77" s="114">
        <v>7.0313608536073398</v>
      </c>
      <c r="BB77" s="39"/>
      <c r="BC77" s="342"/>
      <c r="BD77" s="51"/>
      <c r="BE77" s="41"/>
      <c r="BF77" s="41" t="s">
        <v>105</v>
      </c>
      <c r="BG77" s="42">
        <v>3</v>
      </c>
      <c r="BH77" s="105"/>
      <c r="BI77" s="65"/>
      <c r="BJ77" s="65"/>
      <c r="BK77" s="65"/>
      <c r="BL77" s="63"/>
      <c r="BM77" s="63"/>
      <c r="BN77" s="63"/>
      <c r="BO77" s="63"/>
      <c r="BP77" s="63"/>
      <c r="BQ77" s="63"/>
      <c r="BR77" s="63"/>
      <c r="BS77" s="63"/>
      <c r="BT77" s="63"/>
      <c r="BU77" s="63"/>
      <c r="BV77" s="63"/>
      <c r="BW77" s="65"/>
      <c r="BX77" s="65"/>
      <c r="BY77" s="65"/>
      <c r="BZ77" s="63"/>
      <c r="CA77" s="65"/>
      <c r="CB77" s="65"/>
      <c r="CC77" s="65"/>
      <c r="CD77" s="65"/>
      <c r="CE77" s="65"/>
      <c r="CF77" s="65"/>
      <c r="CG77" s="65"/>
      <c r="CH77" s="65"/>
      <c r="CI77" s="65"/>
      <c r="CJ77" s="48"/>
      <c r="CK77" s="65"/>
      <c r="CL77" s="65"/>
      <c r="CM77" s="65"/>
      <c r="CN77" s="65"/>
      <c r="CO77" s="65"/>
      <c r="CP77" s="65"/>
      <c r="CQ77" s="65"/>
      <c r="CR77" s="65"/>
      <c r="CS77" s="65"/>
      <c r="CT77" s="48"/>
      <c r="CU77" s="65"/>
      <c r="CV77" s="65"/>
      <c r="CW77" s="65"/>
      <c r="CX77" s="65"/>
      <c r="CY77" s="68"/>
      <c r="CZ77" s="65"/>
      <c r="DA77" s="65"/>
      <c r="DB77" s="65"/>
      <c r="DC77" s="69"/>
    </row>
    <row r="78" spans="1:107" ht="15" customHeight="1" x14ac:dyDescent="0.25">
      <c r="A78" s="544" t="str">
        <f>IF($BE$6=1,BB80,BC80)</f>
        <v>Silagen Mischbestände</v>
      </c>
      <c r="B78" s="115" t="str">
        <f>IF($BE$6=1,BD80,BD81)</f>
        <v>G (1. Aufw.)</v>
      </c>
      <c r="C78" s="116" t="s">
        <v>108</v>
      </c>
      <c r="D78" s="42">
        <v>1</v>
      </c>
      <c r="E78" s="43" t="s">
        <v>109</v>
      </c>
      <c r="F78" s="44">
        <v>6.9373978497087982</v>
      </c>
      <c r="G78" s="45">
        <v>7.305158634558496</v>
      </c>
      <c r="H78" s="45">
        <v>11.62802487428336</v>
      </c>
      <c r="I78" s="43">
        <v>90.613143995091178</v>
      </c>
      <c r="J78" s="43">
        <v>150.68232186971753</v>
      </c>
      <c r="K78" s="43">
        <v>896.65563916571477</v>
      </c>
      <c r="L78" s="43">
        <v>241.85845079505472</v>
      </c>
      <c r="M78" s="43">
        <v>183.4667320636822</v>
      </c>
      <c r="N78" s="43">
        <v>361.03537783900987</v>
      </c>
      <c r="O78" s="43">
        <v>219.69305304172033</v>
      </c>
      <c r="P78" s="43">
        <v>76.020773051475388</v>
      </c>
      <c r="Q78" s="43">
        <v>82.559199155641863</v>
      </c>
      <c r="R78" s="43">
        <v>86.208282385633453</v>
      </c>
      <c r="S78" s="46">
        <v>102.62737000874813</v>
      </c>
      <c r="T78" s="45">
        <v>5.1025780000000003</v>
      </c>
      <c r="U78" s="45">
        <v>3.8092792499999999</v>
      </c>
      <c r="V78" s="45">
        <v>1.9639400000000002</v>
      </c>
      <c r="W78" s="46">
        <v>28.5470595</v>
      </c>
      <c r="X78" s="45">
        <v>0.3386325</v>
      </c>
      <c r="Y78" s="45">
        <v>3.0521173333333325</v>
      </c>
      <c r="Z78" s="45">
        <v>2.1316100000000002</v>
      </c>
      <c r="AA78" s="45">
        <v>9.747660999999999</v>
      </c>
      <c r="AB78" s="43">
        <v>400</v>
      </c>
      <c r="AC78" s="43">
        <v>115.0597875</v>
      </c>
      <c r="AD78" s="43">
        <v>31.786925500000002</v>
      </c>
      <c r="AE78" s="47">
        <v>0.3</v>
      </c>
      <c r="AF78" s="117">
        <v>0.02</v>
      </c>
      <c r="BB78" s="39"/>
      <c r="BC78" s="342"/>
      <c r="BD78" s="51"/>
      <c r="BE78" s="41"/>
      <c r="BF78" s="41" t="s">
        <v>106</v>
      </c>
      <c r="BG78" s="42">
        <v>4</v>
      </c>
      <c r="BH78" s="105"/>
      <c r="BI78" s="65"/>
      <c r="BJ78" s="65"/>
      <c r="BK78" s="65"/>
      <c r="BL78" s="63"/>
      <c r="BM78" s="63"/>
      <c r="BN78" s="63"/>
      <c r="BO78" s="63"/>
      <c r="BP78" s="63"/>
      <c r="BQ78" s="63"/>
      <c r="BR78" s="63"/>
      <c r="BS78" s="63"/>
      <c r="BT78" s="63"/>
      <c r="BU78" s="63"/>
      <c r="BV78" s="63"/>
      <c r="BW78" s="65"/>
      <c r="BX78" s="65"/>
      <c r="BY78" s="65"/>
      <c r="BZ78" s="63"/>
      <c r="CA78" s="65"/>
      <c r="CB78" s="65"/>
      <c r="CC78" s="65"/>
      <c r="CD78" s="65"/>
      <c r="CE78" s="65"/>
      <c r="CF78" s="65"/>
      <c r="CG78" s="65"/>
      <c r="CH78" s="65"/>
      <c r="CI78" s="65"/>
      <c r="CJ78" s="48"/>
      <c r="CK78" s="65"/>
      <c r="CL78" s="65"/>
      <c r="CM78" s="65"/>
      <c r="CN78" s="65"/>
      <c r="CO78" s="65"/>
      <c r="CP78" s="65"/>
      <c r="CQ78" s="65"/>
      <c r="CR78" s="65"/>
      <c r="CS78" s="65"/>
      <c r="CT78" s="48"/>
      <c r="CU78" s="65"/>
      <c r="CV78" s="65"/>
      <c r="CW78" s="65"/>
      <c r="CX78" s="65"/>
      <c r="CY78" s="68"/>
      <c r="CZ78" s="65"/>
      <c r="DA78" s="65"/>
      <c r="DB78" s="65"/>
      <c r="DC78" s="69"/>
    </row>
    <row r="79" spans="1:107" ht="15.75" thickBot="1" x14ac:dyDescent="0.3">
      <c r="A79" s="545">
        <f t="shared" ref="A79:A112" si="6">IF($BE$6=1,BB80,BB81)</f>
        <v>0</v>
      </c>
      <c r="B79" s="115"/>
      <c r="C79" s="116" t="s">
        <v>110</v>
      </c>
      <c r="D79" s="42">
        <v>2</v>
      </c>
      <c r="E79" s="43" t="s">
        <v>109</v>
      </c>
      <c r="F79" s="44">
        <v>6.7357412226209616</v>
      </c>
      <c r="G79" s="45">
        <v>7.0641739071600496</v>
      </c>
      <c r="H79" s="45">
        <v>11.324647723515415</v>
      </c>
      <c r="I79" s="43">
        <v>88.459525645389689</v>
      </c>
      <c r="J79" s="43">
        <v>129.83637197058891</v>
      </c>
      <c r="K79" s="43">
        <v>897.31743757048832</v>
      </c>
      <c r="L79" s="43">
        <v>207.38990947124421</v>
      </c>
      <c r="M79" s="43">
        <v>211.7084307579934</v>
      </c>
      <c r="N79" s="43">
        <v>387.01201406045999</v>
      </c>
      <c r="O79" s="43">
        <v>242.2597137543512</v>
      </c>
      <c r="P79" s="43">
        <v>58.804628510931614</v>
      </c>
      <c r="Q79" s="43">
        <v>81.450574096705765</v>
      </c>
      <c r="R79" s="43">
        <v>84.167316943512517</v>
      </c>
      <c r="S79" s="46">
        <v>101.98478715195246</v>
      </c>
      <c r="T79" s="45">
        <v>5.1025780000000003</v>
      </c>
      <c r="U79" s="45">
        <v>3.5952952499999991</v>
      </c>
      <c r="V79" s="45">
        <v>1.7378130000000003</v>
      </c>
      <c r="W79" s="46">
        <v>27.917059500000001</v>
      </c>
      <c r="X79" s="45">
        <v>0.36587250000000004</v>
      </c>
      <c r="Y79" s="45">
        <v>3.3575733333333333</v>
      </c>
      <c r="Z79" s="45">
        <v>1.8679100000000002</v>
      </c>
      <c r="AA79" s="45">
        <v>8.3703839999999996</v>
      </c>
      <c r="AB79" s="43">
        <v>250</v>
      </c>
      <c r="AC79" s="43">
        <v>101.07662250000001</v>
      </c>
      <c r="AD79" s="43">
        <v>28.651925500000008</v>
      </c>
      <c r="AE79" s="47">
        <v>0.1</v>
      </c>
      <c r="AF79" s="117">
        <v>0.02</v>
      </c>
      <c r="BB79" s="109"/>
      <c r="BC79" s="343"/>
      <c r="BD79" s="90"/>
      <c r="BE79" s="91"/>
      <c r="BF79" s="91" t="s">
        <v>107</v>
      </c>
      <c r="BG79" s="92">
        <v>5</v>
      </c>
      <c r="BH79" s="110"/>
      <c r="BI79" s="111"/>
      <c r="BJ79" s="111"/>
      <c r="BK79" s="111"/>
      <c r="BL79" s="112"/>
      <c r="BM79" s="112"/>
      <c r="BN79" s="112"/>
      <c r="BO79" s="112"/>
      <c r="BP79" s="112"/>
      <c r="BQ79" s="112"/>
      <c r="BR79" s="112"/>
      <c r="BS79" s="112"/>
      <c r="BT79" s="112"/>
      <c r="BU79" s="112"/>
      <c r="BV79" s="112"/>
      <c r="BW79" s="111"/>
      <c r="BX79" s="111"/>
      <c r="BY79" s="111"/>
      <c r="BZ79" s="112"/>
      <c r="CA79" s="111"/>
      <c r="CB79" s="111"/>
      <c r="CC79" s="111"/>
      <c r="CD79" s="111"/>
      <c r="CE79" s="111"/>
      <c r="CF79" s="111"/>
      <c r="CG79" s="111"/>
      <c r="CH79" s="111"/>
      <c r="CI79" s="111"/>
      <c r="CJ79" s="25"/>
      <c r="CK79" s="111"/>
      <c r="CL79" s="111"/>
      <c r="CM79" s="111"/>
      <c r="CN79" s="111"/>
      <c r="CO79" s="111"/>
      <c r="CP79" s="111"/>
      <c r="CQ79" s="111"/>
      <c r="CR79" s="111"/>
      <c r="CS79" s="111"/>
      <c r="CT79" s="25"/>
      <c r="CU79" s="111"/>
      <c r="CV79" s="111"/>
      <c r="CW79" s="111"/>
      <c r="CX79" s="111"/>
      <c r="CY79" s="113"/>
      <c r="CZ79" s="111"/>
      <c r="DA79" s="111"/>
      <c r="DB79" s="111"/>
      <c r="DC79" s="114"/>
    </row>
    <row r="80" spans="1:107" ht="15" customHeight="1" x14ac:dyDescent="0.25">
      <c r="A80" s="545">
        <f t="shared" si="6"/>
        <v>0</v>
      </c>
      <c r="B80" s="115"/>
      <c r="C80" s="116" t="s">
        <v>111</v>
      </c>
      <c r="D80" s="42">
        <v>3</v>
      </c>
      <c r="E80" s="43" t="s">
        <v>109</v>
      </c>
      <c r="F80" s="44">
        <v>6.1134802940737769</v>
      </c>
      <c r="G80" s="45">
        <v>6.274316748226715</v>
      </c>
      <c r="H80" s="45">
        <v>10.438964265721141</v>
      </c>
      <c r="I80" s="43">
        <v>81.683932041421116</v>
      </c>
      <c r="J80" s="43">
        <v>98.841314108746246</v>
      </c>
      <c r="K80" s="43">
        <v>902.90864900356621</v>
      </c>
      <c r="L80" s="43">
        <v>156.93984132120022</v>
      </c>
      <c r="M80" s="43">
        <v>249.54446799933629</v>
      </c>
      <c r="N80" s="43">
        <v>435.73484305870198</v>
      </c>
      <c r="O80" s="43">
        <v>280.2068042515549</v>
      </c>
      <c r="P80" s="43">
        <v>57.564927302938095</v>
      </c>
      <c r="Q80" s="43">
        <v>76.147400373539909</v>
      </c>
      <c r="R80" s="43">
        <v>80.03652578021854</v>
      </c>
      <c r="S80" s="46">
        <v>96.16293517303572</v>
      </c>
      <c r="T80" s="45">
        <v>5.1025780000000003</v>
      </c>
      <c r="U80" s="45">
        <v>3.3578032499999995</v>
      </c>
      <c r="V80" s="45">
        <v>1.5556859999999999</v>
      </c>
      <c r="W80" s="46">
        <v>26.387059499999999</v>
      </c>
      <c r="X80" s="45">
        <v>0.37751250000000003</v>
      </c>
      <c r="Y80" s="45">
        <v>3.4327893333333339</v>
      </c>
      <c r="Z80" s="45">
        <v>1.6327099999999999</v>
      </c>
      <c r="AA80" s="45">
        <v>7.243049000000001</v>
      </c>
      <c r="AB80" s="43">
        <v>250</v>
      </c>
      <c r="AC80" s="43">
        <v>88.687777499999996</v>
      </c>
      <c r="AD80" s="43">
        <v>26.066925500000007</v>
      </c>
      <c r="AE80" s="47">
        <v>0.1</v>
      </c>
      <c r="AF80" s="117">
        <v>0.02</v>
      </c>
      <c r="BB80" s="365" t="s">
        <v>970</v>
      </c>
      <c r="BC80" s="366" t="s">
        <v>971</v>
      </c>
      <c r="BD80" s="115" t="s">
        <v>9</v>
      </c>
      <c r="BE80" s="116"/>
      <c r="BF80" s="116" t="s">
        <v>108</v>
      </c>
      <c r="BG80" s="42">
        <v>1</v>
      </c>
      <c r="BH80" s="43"/>
      <c r="BI80" s="44"/>
      <c r="BJ80" s="45"/>
      <c r="BK80" s="45"/>
      <c r="BL80" s="43"/>
      <c r="BM80" s="43"/>
      <c r="BN80" s="43"/>
      <c r="BO80" s="43"/>
      <c r="BP80" s="43"/>
      <c r="BQ80" s="43"/>
      <c r="BR80" s="43"/>
      <c r="BS80" s="43"/>
      <c r="BT80" s="43"/>
      <c r="BU80" s="43"/>
      <c r="BV80" s="46"/>
      <c r="BW80" s="45"/>
      <c r="BX80" s="45"/>
      <c r="BY80" s="45"/>
      <c r="BZ80" s="46"/>
      <c r="CA80" s="45"/>
      <c r="CB80" s="45"/>
      <c r="CC80" s="45"/>
      <c r="CD80" s="45"/>
      <c r="CE80" s="43"/>
      <c r="CF80" s="43"/>
      <c r="CG80" s="43"/>
      <c r="CH80" s="47"/>
      <c r="CI80" s="117"/>
    </row>
    <row r="81" spans="1:87" ht="15" x14ac:dyDescent="0.25">
      <c r="A81" s="545">
        <f t="shared" si="6"/>
        <v>0</v>
      </c>
      <c r="B81" s="115"/>
      <c r="C81" s="116" t="s">
        <v>112</v>
      </c>
      <c r="D81" s="42">
        <v>4</v>
      </c>
      <c r="E81" s="43" t="s">
        <v>109</v>
      </c>
      <c r="F81" s="44">
        <v>5.5214846473279584</v>
      </c>
      <c r="G81" s="45">
        <v>5.5236238115592879</v>
      </c>
      <c r="H81" s="45">
        <v>9.5858380825751777</v>
      </c>
      <c r="I81" s="43">
        <v>74.225840759379196</v>
      </c>
      <c r="J81" s="43">
        <v>80.650903759389792</v>
      </c>
      <c r="K81" s="43">
        <v>905.90781940969168</v>
      </c>
      <c r="L81" s="43">
        <v>127.92487955121943</v>
      </c>
      <c r="M81" s="43">
        <v>289.86292043639878</v>
      </c>
      <c r="N81" s="43">
        <v>478.05748860632372</v>
      </c>
      <c r="O81" s="43">
        <v>321.87853593033577</v>
      </c>
      <c r="P81" s="43">
        <v>44.638885945514417</v>
      </c>
      <c r="Q81" s="43">
        <v>70.242341934780711</v>
      </c>
      <c r="R81" s="43">
        <v>77.122466221848512</v>
      </c>
      <c r="S81" s="46">
        <v>94.438701094396436</v>
      </c>
      <c r="T81" s="45">
        <v>5.1025780000000003</v>
      </c>
      <c r="U81" s="45">
        <v>3.0968032499999998</v>
      </c>
      <c r="V81" s="45">
        <v>1.4175590000000002</v>
      </c>
      <c r="W81" s="46">
        <v>23.957059500000003</v>
      </c>
      <c r="X81" s="45">
        <v>0.37355249999999995</v>
      </c>
      <c r="Y81" s="45">
        <v>3.2777653333333334</v>
      </c>
      <c r="Z81" s="45">
        <v>1.4260099999999998</v>
      </c>
      <c r="AA81" s="45">
        <v>6.3656560000000013</v>
      </c>
      <c r="AB81" s="43">
        <v>250</v>
      </c>
      <c r="AC81" s="43">
        <v>77.893252499999988</v>
      </c>
      <c r="AD81" s="43">
        <v>24.031925500000003</v>
      </c>
      <c r="AE81" s="47">
        <v>0.1</v>
      </c>
      <c r="AF81" s="117">
        <v>0.02</v>
      </c>
      <c r="BB81" s="118"/>
      <c r="BC81" s="344"/>
      <c r="BD81" s="119" t="s">
        <v>11</v>
      </c>
      <c r="BE81" s="354"/>
      <c r="BF81" s="116" t="s">
        <v>110</v>
      </c>
      <c r="BG81" s="42">
        <v>2</v>
      </c>
      <c r="BH81" s="43"/>
      <c r="BI81" s="44"/>
      <c r="BJ81" s="45"/>
      <c r="BK81" s="45"/>
      <c r="BL81" s="43"/>
      <c r="BM81" s="43"/>
      <c r="BN81" s="43"/>
      <c r="BO81" s="43"/>
      <c r="BP81" s="43"/>
      <c r="BQ81" s="43"/>
      <c r="BR81" s="43"/>
      <c r="BS81" s="43"/>
      <c r="BT81" s="43"/>
      <c r="BU81" s="43"/>
      <c r="BV81" s="46"/>
      <c r="BW81" s="45"/>
      <c r="BX81" s="45"/>
      <c r="BY81" s="45"/>
      <c r="BZ81" s="46"/>
      <c r="CA81" s="45"/>
      <c r="CB81" s="45"/>
      <c r="CC81" s="45"/>
      <c r="CD81" s="45"/>
      <c r="CE81" s="43"/>
      <c r="CF81" s="43"/>
      <c r="CG81" s="43"/>
      <c r="CH81" s="47"/>
      <c r="CI81" s="117"/>
    </row>
    <row r="82" spans="1:87" ht="15" x14ac:dyDescent="0.25">
      <c r="A82" s="545">
        <f t="shared" si="6"/>
        <v>0</v>
      </c>
      <c r="B82" s="115"/>
      <c r="C82" s="116" t="s">
        <v>113</v>
      </c>
      <c r="D82" s="42">
        <v>5</v>
      </c>
      <c r="E82" s="43" t="s">
        <v>109</v>
      </c>
      <c r="F82" s="44">
        <v>4.9283341173883537</v>
      </c>
      <c r="G82" s="45">
        <v>4.7728454770727522</v>
      </c>
      <c r="H82" s="45">
        <v>8.7180093635828495</v>
      </c>
      <c r="I82" s="43">
        <v>66.586783423702911</v>
      </c>
      <c r="J82" s="43">
        <v>68.144438768021175</v>
      </c>
      <c r="K82" s="43">
        <v>909.07546365298492</v>
      </c>
      <c r="L82" s="43">
        <v>108.19606324557343</v>
      </c>
      <c r="M82" s="43">
        <v>307.60565204358716</v>
      </c>
      <c r="N82" s="43">
        <v>497.39339098378957</v>
      </c>
      <c r="O82" s="43">
        <v>342.14998322031181</v>
      </c>
      <c r="P82" s="43">
        <v>43.499789861014484</v>
      </c>
      <c r="Q82" s="43">
        <v>63.645761912679347</v>
      </c>
      <c r="R82" s="43">
        <v>74.878552124330724</v>
      </c>
      <c r="S82" s="46">
        <v>91.061312270928781</v>
      </c>
      <c r="T82" s="45">
        <v>5.1025780000000003</v>
      </c>
      <c r="U82" s="45">
        <v>2.81229525</v>
      </c>
      <c r="V82" s="45">
        <v>1.3234320000000004</v>
      </c>
      <c r="W82" s="46">
        <v>20.627059500000001</v>
      </c>
      <c r="X82" s="45">
        <v>0.35399249999999999</v>
      </c>
      <c r="Y82" s="45">
        <v>2.892501333333334</v>
      </c>
      <c r="Z82" s="45">
        <v>1.2478100000000003</v>
      </c>
      <c r="AA82" s="45">
        <v>5.7382050000000007</v>
      </c>
      <c r="AB82" s="43">
        <v>150</v>
      </c>
      <c r="AC82" s="43">
        <v>68.693047499999992</v>
      </c>
      <c r="AD82" s="43">
        <v>22.546925500000004</v>
      </c>
      <c r="AE82" s="47">
        <v>0.1</v>
      </c>
      <c r="AF82" s="117">
        <v>0.02</v>
      </c>
      <c r="BB82" s="118"/>
      <c r="BC82" s="344"/>
      <c r="BD82" s="115"/>
      <c r="BE82" s="116"/>
      <c r="BF82" s="116" t="s">
        <v>111</v>
      </c>
      <c r="BG82" s="42">
        <v>3</v>
      </c>
      <c r="BH82" s="43"/>
      <c r="BI82" s="44"/>
      <c r="BJ82" s="45"/>
      <c r="BK82" s="45"/>
      <c r="BL82" s="43"/>
      <c r="BM82" s="43"/>
      <c r="BN82" s="43"/>
      <c r="BO82" s="43"/>
      <c r="BP82" s="43"/>
      <c r="BQ82" s="43"/>
      <c r="BR82" s="43"/>
      <c r="BS82" s="43"/>
      <c r="BT82" s="43"/>
      <c r="BU82" s="43"/>
      <c r="BV82" s="46"/>
      <c r="BW82" s="45"/>
      <c r="BX82" s="45"/>
      <c r="BY82" s="45"/>
      <c r="BZ82" s="46"/>
      <c r="CA82" s="45"/>
      <c r="CB82" s="45"/>
      <c r="CC82" s="45"/>
      <c r="CD82" s="45"/>
      <c r="CE82" s="43"/>
      <c r="CF82" s="43"/>
      <c r="CG82" s="43"/>
      <c r="CH82" s="47"/>
      <c r="CI82" s="117"/>
    </row>
    <row r="83" spans="1:87" ht="15" x14ac:dyDescent="0.25">
      <c r="A83" s="545">
        <f t="shared" si="6"/>
        <v>0</v>
      </c>
      <c r="B83" s="120" t="str">
        <f>IF($BE$6=1,BD85,BD86)</f>
        <v>GR (1. Aufw.)</v>
      </c>
      <c r="C83" s="121" t="s">
        <v>114</v>
      </c>
      <c r="D83" s="55">
        <v>1</v>
      </c>
      <c r="E83" s="56" t="s">
        <v>109</v>
      </c>
      <c r="F83" s="57">
        <v>6.7674440512941407</v>
      </c>
      <c r="G83" s="58">
        <v>7.1034222237592664</v>
      </c>
      <c r="H83" s="58">
        <v>11.37072553311973</v>
      </c>
      <c r="I83" s="56">
        <v>88.796174696557998</v>
      </c>
      <c r="J83" s="56">
        <v>127.91073888299331</v>
      </c>
      <c r="K83" s="56">
        <v>899.64498104802749</v>
      </c>
      <c r="L83" s="56">
        <v>204.20549660748776</v>
      </c>
      <c r="M83" s="56">
        <v>167.29051488826312</v>
      </c>
      <c r="N83" s="56">
        <v>323.18877274229732</v>
      </c>
      <c r="O83" s="56">
        <v>201.42633094969958</v>
      </c>
      <c r="P83" s="56">
        <v>111.49870719555068</v>
      </c>
      <c r="Q83" s="56">
        <v>81.697215240214788</v>
      </c>
      <c r="R83" s="56">
        <v>83.907036204163404</v>
      </c>
      <c r="S83" s="59">
        <v>99.258648578977557</v>
      </c>
      <c r="T83" s="58">
        <v>5.1025780000000003</v>
      </c>
      <c r="U83" s="58">
        <v>3.8092792499999999</v>
      </c>
      <c r="V83" s="58">
        <v>1.9639400000000002</v>
      </c>
      <c r="W83" s="59">
        <v>28.5470595</v>
      </c>
      <c r="X83" s="58">
        <v>0.3386325</v>
      </c>
      <c r="Y83" s="58">
        <v>4.2611239999999997</v>
      </c>
      <c r="Z83" s="58">
        <v>2.1316100000000002</v>
      </c>
      <c r="AA83" s="58">
        <v>8.966248499999999</v>
      </c>
      <c r="AB83" s="56">
        <v>400</v>
      </c>
      <c r="AC83" s="56">
        <v>86.055779999999984</v>
      </c>
      <c r="AD83" s="56">
        <v>30.137975999999998</v>
      </c>
      <c r="AE83" s="60">
        <v>0.3</v>
      </c>
      <c r="AF83" s="122">
        <v>0.02</v>
      </c>
      <c r="BB83" s="118"/>
      <c r="BC83" s="344"/>
      <c r="BD83" s="115"/>
      <c r="BE83" s="116"/>
      <c r="BF83" s="116" t="s">
        <v>112</v>
      </c>
      <c r="BG83" s="42">
        <v>4</v>
      </c>
      <c r="BH83" s="43"/>
      <c r="BI83" s="44"/>
      <c r="BJ83" s="45"/>
      <c r="BK83" s="45"/>
      <c r="BL83" s="43"/>
      <c r="BM83" s="43"/>
      <c r="BN83" s="43"/>
      <c r="BO83" s="43"/>
      <c r="BP83" s="43"/>
      <c r="BQ83" s="43"/>
      <c r="BR83" s="43"/>
      <c r="BS83" s="43"/>
      <c r="BT83" s="43"/>
      <c r="BU83" s="43"/>
      <c r="BV83" s="46"/>
      <c r="BW83" s="45"/>
      <c r="BX83" s="45"/>
      <c r="BY83" s="45"/>
      <c r="BZ83" s="46"/>
      <c r="CA83" s="45"/>
      <c r="CB83" s="45"/>
      <c r="CC83" s="45"/>
      <c r="CD83" s="45"/>
      <c r="CE83" s="43"/>
      <c r="CF83" s="43"/>
      <c r="CG83" s="43"/>
      <c r="CH83" s="47"/>
      <c r="CI83" s="117"/>
    </row>
    <row r="84" spans="1:87" ht="15" x14ac:dyDescent="0.25">
      <c r="A84" s="545">
        <f t="shared" si="6"/>
        <v>0</v>
      </c>
      <c r="B84" s="115"/>
      <c r="C84" s="116" t="s">
        <v>115</v>
      </c>
      <c r="D84" s="42">
        <v>2</v>
      </c>
      <c r="E84" s="63" t="s">
        <v>109</v>
      </c>
      <c r="F84" s="64">
        <v>6.84490376540968</v>
      </c>
      <c r="G84" s="65">
        <v>7.2128831382032006</v>
      </c>
      <c r="H84" s="65">
        <v>11.466759864589065</v>
      </c>
      <c r="I84" s="63">
        <v>89.310497287338279</v>
      </c>
      <c r="J84" s="63">
        <v>120.57277882807625</v>
      </c>
      <c r="K84" s="63">
        <v>899.29438754275861</v>
      </c>
      <c r="L84" s="63">
        <v>192.17181940540007</v>
      </c>
      <c r="M84" s="63">
        <v>188.38458008244362</v>
      </c>
      <c r="N84" s="63">
        <v>342.71251462656943</v>
      </c>
      <c r="O84" s="63">
        <v>219.08098274728201</v>
      </c>
      <c r="P84" s="63">
        <v>89.048417901467417</v>
      </c>
      <c r="Q84" s="63">
        <v>82.835425229645622</v>
      </c>
      <c r="R84" s="63">
        <v>83.019342532193775</v>
      </c>
      <c r="S84" s="66">
        <v>98.043659282236078</v>
      </c>
      <c r="T84" s="65">
        <v>5.1025780000000003</v>
      </c>
      <c r="U84" s="65">
        <v>3.5952952499999991</v>
      </c>
      <c r="V84" s="65">
        <v>1.7378130000000003</v>
      </c>
      <c r="W84" s="66">
        <v>27.917059500000001</v>
      </c>
      <c r="X84" s="65">
        <v>0.36587250000000004</v>
      </c>
      <c r="Y84" s="65">
        <v>4.5665800000000001</v>
      </c>
      <c r="Z84" s="65">
        <v>1.8679100000000002</v>
      </c>
      <c r="AA84" s="65">
        <v>7.5889714999999986</v>
      </c>
      <c r="AB84" s="63">
        <v>250</v>
      </c>
      <c r="AC84" s="63">
        <v>72.072614999999999</v>
      </c>
      <c r="AD84" s="63">
        <v>27.002976000000004</v>
      </c>
      <c r="AE84" s="67">
        <v>0.1</v>
      </c>
      <c r="AF84" s="123">
        <v>0.02</v>
      </c>
      <c r="BB84" s="118"/>
      <c r="BC84" s="344"/>
      <c r="BD84" s="115"/>
      <c r="BE84" s="116"/>
      <c r="BF84" s="116" t="s">
        <v>113</v>
      </c>
      <c r="BG84" s="42">
        <v>5</v>
      </c>
      <c r="BH84" s="43"/>
      <c r="BI84" s="44"/>
      <c r="BJ84" s="45"/>
      <c r="BK84" s="45"/>
      <c r="BL84" s="43"/>
      <c r="BM84" s="43"/>
      <c r="BN84" s="43"/>
      <c r="BO84" s="43"/>
      <c r="BP84" s="43"/>
      <c r="BQ84" s="43"/>
      <c r="BR84" s="43"/>
      <c r="BS84" s="43"/>
      <c r="BT84" s="43"/>
      <c r="BU84" s="43"/>
      <c r="BV84" s="46"/>
      <c r="BW84" s="45"/>
      <c r="BX84" s="45"/>
      <c r="BY84" s="45"/>
      <c r="BZ84" s="46"/>
      <c r="CA84" s="45"/>
      <c r="CB84" s="45"/>
      <c r="CC84" s="45"/>
      <c r="CD84" s="45"/>
      <c r="CE84" s="43"/>
      <c r="CF84" s="43"/>
      <c r="CG84" s="43"/>
      <c r="CH84" s="47"/>
      <c r="CI84" s="117"/>
    </row>
    <row r="85" spans="1:87" ht="15" x14ac:dyDescent="0.25">
      <c r="A85" s="545">
        <f t="shared" si="6"/>
        <v>0</v>
      </c>
      <c r="B85" s="115"/>
      <c r="C85" s="116" t="s">
        <v>116</v>
      </c>
      <c r="D85" s="42">
        <v>3</v>
      </c>
      <c r="E85" s="63" t="s">
        <v>109</v>
      </c>
      <c r="F85" s="64">
        <v>6.482844622733813</v>
      </c>
      <c r="G85" s="65">
        <v>6.757869196495486</v>
      </c>
      <c r="H85" s="65">
        <v>10.948465891787109</v>
      </c>
      <c r="I85" s="63">
        <v>84.763983449808691</v>
      </c>
      <c r="J85" s="63">
        <v>94.46726426597121</v>
      </c>
      <c r="K85" s="63">
        <v>906.0299175986529</v>
      </c>
      <c r="L85" s="63">
        <v>149.92015856756845</v>
      </c>
      <c r="M85" s="63">
        <v>220.63399726014666</v>
      </c>
      <c r="N85" s="63">
        <v>377.73946825517476</v>
      </c>
      <c r="O85" s="63">
        <v>249.28517104477712</v>
      </c>
      <c r="P85" s="63">
        <v>92.367807825964178</v>
      </c>
      <c r="Q85" s="63">
        <v>80.123643428079191</v>
      </c>
      <c r="R85" s="63">
        <v>79.322491319475063</v>
      </c>
      <c r="S85" s="66">
        <v>92.815195284538348</v>
      </c>
      <c r="T85" s="65">
        <v>5.1025780000000003</v>
      </c>
      <c r="U85" s="65">
        <v>3.3578032499999995</v>
      </c>
      <c r="V85" s="65">
        <v>1.5556859999999999</v>
      </c>
      <c r="W85" s="66">
        <v>26.387059499999999</v>
      </c>
      <c r="X85" s="65">
        <v>0.37751250000000003</v>
      </c>
      <c r="Y85" s="65">
        <v>4.6417959999999994</v>
      </c>
      <c r="Z85" s="65">
        <v>1.6327099999999999</v>
      </c>
      <c r="AA85" s="65">
        <v>6.4616365</v>
      </c>
      <c r="AB85" s="63">
        <v>250</v>
      </c>
      <c r="AC85" s="63">
        <v>59.683769999999996</v>
      </c>
      <c r="AD85" s="63">
        <v>24.417976000000003</v>
      </c>
      <c r="AE85" s="67">
        <v>0.1</v>
      </c>
      <c r="AF85" s="123">
        <v>0.02</v>
      </c>
      <c r="BB85" s="118"/>
      <c r="BC85" s="344"/>
      <c r="BD85" s="120" t="s">
        <v>16</v>
      </c>
      <c r="BE85" s="121"/>
      <c r="BF85" s="121" t="s">
        <v>114</v>
      </c>
      <c r="BG85" s="55">
        <v>1</v>
      </c>
      <c r="BH85" s="56"/>
      <c r="BI85" s="57"/>
      <c r="BJ85" s="58"/>
      <c r="BK85" s="58"/>
      <c r="BL85" s="56"/>
      <c r="BM85" s="56"/>
      <c r="BN85" s="56"/>
      <c r="BO85" s="56"/>
      <c r="BP85" s="56"/>
      <c r="BQ85" s="56"/>
      <c r="BR85" s="56"/>
      <c r="BS85" s="56"/>
      <c r="BT85" s="56"/>
      <c r="BU85" s="56"/>
      <c r="BV85" s="59"/>
      <c r="BW85" s="58"/>
      <c r="BX85" s="58"/>
      <c r="BY85" s="58"/>
      <c r="BZ85" s="59"/>
      <c r="CA85" s="58"/>
      <c r="CB85" s="58"/>
      <c r="CC85" s="58"/>
      <c r="CD85" s="58"/>
      <c r="CE85" s="56"/>
      <c r="CF85" s="56"/>
      <c r="CG85" s="56"/>
      <c r="CH85" s="60"/>
      <c r="CI85" s="122"/>
    </row>
    <row r="86" spans="1:87" ht="15" x14ac:dyDescent="0.25">
      <c r="A86" s="545">
        <f t="shared" si="6"/>
        <v>0</v>
      </c>
      <c r="B86" s="115"/>
      <c r="C86" s="116" t="s">
        <v>117</v>
      </c>
      <c r="D86" s="42">
        <v>4</v>
      </c>
      <c r="E86" s="63" t="s">
        <v>109</v>
      </c>
      <c r="F86" s="64">
        <v>6.1356723350925533</v>
      </c>
      <c r="G86" s="65">
        <v>6.3226778388967517</v>
      </c>
      <c r="H86" s="65">
        <v>10.447613807427519</v>
      </c>
      <c r="I86" s="63">
        <v>78.200145452798566</v>
      </c>
      <c r="J86" s="63">
        <v>72.889013193735593</v>
      </c>
      <c r="K86" s="63">
        <v>910.29842954620131</v>
      </c>
      <c r="L86" s="63">
        <v>115.66484553290402</v>
      </c>
      <c r="M86" s="63">
        <v>255.26428253950141</v>
      </c>
      <c r="N86" s="63">
        <v>426.79300288373366</v>
      </c>
      <c r="O86" s="63">
        <v>290.48047370922666</v>
      </c>
      <c r="P86" s="63">
        <v>76.409468090142838</v>
      </c>
      <c r="Q86" s="63">
        <v>76.179145206517774</v>
      </c>
      <c r="R86" s="63">
        <v>75.715061273993797</v>
      </c>
      <c r="S86" s="66">
        <v>89.944742130191571</v>
      </c>
      <c r="T86" s="65">
        <v>5.1025780000000003</v>
      </c>
      <c r="U86" s="65">
        <v>3.0968032499999998</v>
      </c>
      <c r="V86" s="65">
        <v>1.4175590000000002</v>
      </c>
      <c r="W86" s="66">
        <v>23.957059500000003</v>
      </c>
      <c r="X86" s="65">
        <v>0.37355249999999995</v>
      </c>
      <c r="Y86" s="65">
        <v>4.4867719999999993</v>
      </c>
      <c r="Z86" s="65">
        <v>1.4260099999999998</v>
      </c>
      <c r="AA86" s="65">
        <v>5.5842435000000004</v>
      </c>
      <c r="AB86" s="63">
        <v>250</v>
      </c>
      <c r="AC86" s="63">
        <v>48.889244999999988</v>
      </c>
      <c r="AD86" s="63">
        <v>22.382976000000003</v>
      </c>
      <c r="AE86" s="67">
        <v>0.1</v>
      </c>
      <c r="AF86" s="123">
        <v>0.02</v>
      </c>
      <c r="BB86" s="118"/>
      <c r="BC86" s="344"/>
      <c r="BD86" s="119" t="s">
        <v>18</v>
      </c>
      <c r="BE86" s="354"/>
      <c r="BF86" s="116" t="s">
        <v>115</v>
      </c>
      <c r="BG86" s="42">
        <v>2</v>
      </c>
      <c r="BH86" s="63"/>
      <c r="BI86" s="64"/>
      <c r="BJ86" s="65"/>
      <c r="BK86" s="65"/>
      <c r="BL86" s="63"/>
      <c r="BM86" s="63"/>
      <c r="BN86" s="63"/>
      <c r="BO86" s="63"/>
      <c r="BP86" s="63"/>
      <c r="BQ86" s="63"/>
      <c r="BR86" s="63"/>
      <c r="BS86" s="63"/>
      <c r="BT86" s="63"/>
      <c r="BU86" s="63"/>
      <c r="BV86" s="66"/>
      <c r="BW86" s="65"/>
      <c r="BX86" s="65"/>
      <c r="BY86" s="65"/>
      <c r="BZ86" s="66"/>
      <c r="CA86" s="65"/>
      <c r="CB86" s="65"/>
      <c r="CC86" s="65"/>
      <c r="CD86" s="65"/>
      <c r="CE86" s="63"/>
      <c r="CF86" s="63"/>
      <c r="CG86" s="63"/>
      <c r="CH86" s="67"/>
      <c r="CI86" s="123"/>
    </row>
    <row r="87" spans="1:87" ht="15" x14ac:dyDescent="0.25">
      <c r="A87" s="545">
        <f t="shared" si="6"/>
        <v>0</v>
      </c>
      <c r="B87" s="115"/>
      <c r="C87" s="116" t="s">
        <v>118</v>
      </c>
      <c r="D87" s="42">
        <v>5</v>
      </c>
      <c r="E87" s="63" t="s">
        <v>109</v>
      </c>
      <c r="F87" s="64">
        <v>5.4988476025182935</v>
      </c>
      <c r="G87" s="65">
        <v>5.504218535156653</v>
      </c>
      <c r="H87" s="65">
        <v>9.543074644422159</v>
      </c>
      <c r="I87" s="63">
        <v>70.124386983747414</v>
      </c>
      <c r="J87" s="63">
        <v>60.7465980042426</v>
      </c>
      <c r="K87" s="63">
        <v>913.20814035370381</v>
      </c>
      <c r="L87" s="63">
        <v>96.59028098869932</v>
      </c>
      <c r="M87" s="63">
        <v>286.03185191019122</v>
      </c>
      <c r="N87" s="63">
        <v>460.35342664700181</v>
      </c>
      <c r="O87" s="63">
        <v>321.6620091599595</v>
      </c>
      <c r="P87" s="63">
        <v>67.196515477813321</v>
      </c>
      <c r="Q87" s="63">
        <v>69.383145583651313</v>
      </c>
      <c r="R87" s="63">
        <v>73.452087959979096</v>
      </c>
      <c r="S87" s="66">
        <v>87.314642215311522</v>
      </c>
      <c r="T87" s="65">
        <v>5.1025780000000003</v>
      </c>
      <c r="U87" s="65">
        <v>2.81229525</v>
      </c>
      <c r="V87" s="65">
        <v>1.3234320000000004</v>
      </c>
      <c r="W87" s="66">
        <v>20.627059500000001</v>
      </c>
      <c r="X87" s="65">
        <v>0.35399249999999999</v>
      </c>
      <c r="Y87" s="65">
        <v>4.1015079999999999</v>
      </c>
      <c r="Z87" s="65">
        <v>1.2478100000000003</v>
      </c>
      <c r="AA87" s="65">
        <v>4.9567924999999988</v>
      </c>
      <c r="AB87" s="63">
        <v>150</v>
      </c>
      <c r="AC87" s="63">
        <v>39.689039999999991</v>
      </c>
      <c r="AD87" s="63">
        <v>20.897976</v>
      </c>
      <c r="AE87" s="67">
        <v>0.1</v>
      </c>
      <c r="AF87" s="123">
        <v>0.02</v>
      </c>
      <c r="BB87" s="118"/>
      <c r="BC87" s="344"/>
      <c r="BD87" s="115"/>
      <c r="BE87" s="116"/>
      <c r="BF87" s="116" t="s">
        <v>116</v>
      </c>
      <c r="BG87" s="42">
        <v>3</v>
      </c>
      <c r="BH87" s="63"/>
      <c r="BI87" s="64"/>
      <c r="BJ87" s="65"/>
      <c r="BK87" s="65"/>
      <c r="BL87" s="63"/>
      <c r="BM87" s="63"/>
      <c r="BN87" s="63"/>
      <c r="BO87" s="63"/>
      <c r="BP87" s="63"/>
      <c r="BQ87" s="63"/>
      <c r="BR87" s="63"/>
      <c r="BS87" s="63"/>
      <c r="BT87" s="63"/>
      <c r="BU87" s="63"/>
      <c r="BV87" s="66"/>
      <c r="BW87" s="65"/>
      <c r="BX87" s="65"/>
      <c r="BY87" s="65"/>
      <c r="BZ87" s="66"/>
      <c r="CA87" s="65"/>
      <c r="CB87" s="65"/>
      <c r="CC87" s="65"/>
      <c r="CD87" s="65"/>
      <c r="CE87" s="63"/>
      <c r="CF87" s="63"/>
      <c r="CG87" s="63"/>
      <c r="CH87" s="67"/>
      <c r="CI87" s="123"/>
    </row>
    <row r="88" spans="1:87" ht="15" x14ac:dyDescent="0.25">
      <c r="A88" s="545">
        <f t="shared" si="6"/>
        <v>0</v>
      </c>
      <c r="B88" s="120" t="str">
        <f>IF($BE$6=1,BD90,BD91)</f>
        <v>A (1. Aufw.)</v>
      </c>
      <c r="C88" s="121" t="s">
        <v>119</v>
      </c>
      <c r="D88" s="55">
        <v>1</v>
      </c>
      <c r="E88" s="70" t="s">
        <v>109</v>
      </c>
      <c r="F88" s="71">
        <v>6.8457323503904295</v>
      </c>
      <c r="G88" s="72">
        <v>7.1913251153474107</v>
      </c>
      <c r="H88" s="72">
        <v>11.495355040839287</v>
      </c>
      <c r="I88" s="70">
        <v>89.665323995985474</v>
      </c>
      <c r="J88" s="70">
        <v>148.84668000409846</v>
      </c>
      <c r="K88" s="70">
        <v>893.6574900477865</v>
      </c>
      <c r="L88" s="70">
        <v>238.83789918494435</v>
      </c>
      <c r="M88" s="70">
        <v>167.58589462515911</v>
      </c>
      <c r="N88" s="70">
        <v>316.30055702136252</v>
      </c>
      <c r="O88" s="70">
        <v>205.55068939540575</v>
      </c>
      <c r="P88" s="70">
        <v>74.255562417629662</v>
      </c>
      <c r="Q88" s="70">
        <v>81.871400704006263</v>
      </c>
      <c r="R88" s="70">
        <v>86.090796115402171</v>
      </c>
      <c r="S88" s="73">
        <v>105.30171623655723</v>
      </c>
      <c r="T88" s="72">
        <v>6.7950390000000009</v>
      </c>
      <c r="U88" s="72">
        <v>3.8092792499999999</v>
      </c>
      <c r="V88" s="72">
        <v>2.1231650000000006</v>
      </c>
      <c r="W88" s="73">
        <v>30.030718499999995</v>
      </c>
      <c r="X88" s="72">
        <v>0.23474500000000001</v>
      </c>
      <c r="Y88" s="72">
        <v>3.0521173333333325</v>
      </c>
      <c r="Z88" s="72">
        <v>2.1316100000000002</v>
      </c>
      <c r="AA88" s="72">
        <v>9.747660999999999</v>
      </c>
      <c r="AB88" s="70">
        <v>400</v>
      </c>
      <c r="AC88" s="70">
        <v>115.0597875</v>
      </c>
      <c r="AD88" s="70">
        <v>31.786925500000002</v>
      </c>
      <c r="AE88" s="74">
        <v>0.3</v>
      </c>
      <c r="AF88" s="124">
        <v>0.02</v>
      </c>
      <c r="BB88" s="118"/>
      <c r="BC88" s="344"/>
      <c r="BD88" s="115"/>
      <c r="BE88" s="116"/>
      <c r="BF88" s="116" t="s">
        <v>117</v>
      </c>
      <c r="BG88" s="42">
        <v>4</v>
      </c>
      <c r="BH88" s="63"/>
      <c r="BI88" s="64"/>
      <c r="BJ88" s="65"/>
      <c r="BK88" s="65"/>
      <c r="BL88" s="63"/>
      <c r="BM88" s="63"/>
      <c r="BN88" s="63"/>
      <c r="BO88" s="63"/>
      <c r="BP88" s="63"/>
      <c r="BQ88" s="63"/>
      <c r="BR88" s="63"/>
      <c r="BS88" s="63"/>
      <c r="BT88" s="63"/>
      <c r="BU88" s="63"/>
      <c r="BV88" s="66"/>
      <c r="BW88" s="65"/>
      <c r="BX88" s="65"/>
      <c r="BY88" s="65"/>
      <c r="BZ88" s="66"/>
      <c r="CA88" s="65"/>
      <c r="CB88" s="65"/>
      <c r="CC88" s="65"/>
      <c r="CD88" s="65"/>
      <c r="CE88" s="63"/>
      <c r="CF88" s="63"/>
      <c r="CG88" s="63"/>
      <c r="CH88" s="67"/>
      <c r="CI88" s="123"/>
    </row>
    <row r="89" spans="1:87" ht="15" x14ac:dyDescent="0.25">
      <c r="A89" s="545">
        <f t="shared" si="6"/>
        <v>0</v>
      </c>
      <c r="B89" s="115"/>
      <c r="C89" s="116" t="s">
        <v>120</v>
      </c>
      <c r="D89" s="42">
        <v>2</v>
      </c>
      <c r="E89" s="43" t="s">
        <v>109</v>
      </c>
      <c r="F89" s="44">
        <v>6.6664189659723467</v>
      </c>
      <c r="G89" s="45">
        <v>6.9768451267865554</v>
      </c>
      <c r="H89" s="45">
        <v>11.225639162349468</v>
      </c>
      <c r="I89" s="43">
        <v>87.755044020639829</v>
      </c>
      <c r="J89" s="43">
        <v>131.17959892159357</v>
      </c>
      <c r="K89" s="43">
        <v>893.99364261903429</v>
      </c>
      <c r="L89" s="43">
        <v>209.62331985459392</v>
      </c>
      <c r="M89" s="43">
        <v>193.77532284265158</v>
      </c>
      <c r="N89" s="43">
        <v>341.17660243012824</v>
      </c>
      <c r="O89" s="43">
        <v>229.19434548270846</v>
      </c>
      <c r="P89" s="43">
        <v>59.858317955145957</v>
      </c>
      <c r="Q89" s="43">
        <v>80.864674077453373</v>
      </c>
      <c r="R89" s="43">
        <v>84.365878398561179</v>
      </c>
      <c r="S89" s="46">
        <v>105.14542337632902</v>
      </c>
      <c r="T89" s="45">
        <v>6.7950390000000009</v>
      </c>
      <c r="U89" s="45">
        <v>3.5952952499999991</v>
      </c>
      <c r="V89" s="45">
        <v>1.8970380000000004</v>
      </c>
      <c r="W89" s="46">
        <v>29.4007185</v>
      </c>
      <c r="X89" s="45">
        <v>0.26198499999999997</v>
      </c>
      <c r="Y89" s="45">
        <v>3.3575733333333333</v>
      </c>
      <c r="Z89" s="45">
        <v>1.8679100000000002</v>
      </c>
      <c r="AA89" s="45">
        <v>8.3703839999999996</v>
      </c>
      <c r="AB89" s="43">
        <v>250</v>
      </c>
      <c r="AC89" s="43">
        <v>101.07662250000001</v>
      </c>
      <c r="AD89" s="43">
        <v>28.651925500000008</v>
      </c>
      <c r="AE89" s="47">
        <v>0.1</v>
      </c>
      <c r="AF89" s="117">
        <v>0.02</v>
      </c>
      <c r="BB89" s="118"/>
      <c r="BC89" s="344"/>
      <c r="BD89" s="115"/>
      <c r="BE89" s="116"/>
      <c r="BF89" s="116" t="s">
        <v>118</v>
      </c>
      <c r="BG89" s="42">
        <v>5</v>
      </c>
      <c r="BH89" s="63"/>
      <c r="BI89" s="64"/>
      <c r="BJ89" s="65"/>
      <c r="BK89" s="65"/>
      <c r="BL89" s="63"/>
      <c r="BM89" s="63"/>
      <c r="BN89" s="63"/>
      <c r="BO89" s="63"/>
      <c r="BP89" s="63"/>
      <c r="BQ89" s="63"/>
      <c r="BR89" s="63"/>
      <c r="BS89" s="63"/>
      <c r="BT89" s="63"/>
      <c r="BU89" s="63"/>
      <c r="BV89" s="66"/>
      <c r="BW89" s="65"/>
      <c r="BX89" s="65"/>
      <c r="BY89" s="65"/>
      <c r="BZ89" s="66"/>
      <c r="CA89" s="65"/>
      <c r="CB89" s="65"/>
      <c r="CC89" s="65"/>
      <c r="CD89" s="65"/>
      <c r="CE89" s="63"/>
      <c r="CF89" s="63"/>
      <c r="CG89" s="63"/>
      <c r="CH89" s="67"/>
      <c r="CI89" s="123"/>
    </row>
    <row r="90" spans="1:87" ht="15" x14ac:dyDescent="0.25">
      <c r="A90" s="545">
        <f t="shared" si="6"/>
        <v>0</v>
      </c>
      <c r="B90" s="115"/>
      <c r="C90" s="116" t="s">
        <v>121</v>
      </c>
      <c r="D90" s="42">
        <v>3</v>
      </c>
      <c r="E90" s="43" t="s">
        <v>109</v>
      </c>
      <c r="F90" s="44">
        <v>6.237174386193038</v>
      </c>
      <c r="G90" s="45">
        <v>6.4377506425944508</v>
      </c>
      <c r="H90" s="45">
        <v>10.608385854784437</v>
      </c>
      <c r="I90" s="43">
        <v>83.051402849371939</v>
      </c>
      <c r="J90" s="43">
        <v>104.73311208675614</v>
      </c>
      <c r="K90" s="43">
        <v>897.80487746024869</v>
      </c>
      <c r="L90" s="43">
        <v>166.44307045948131</v>
      </c>
      <c r="M90" s="43">
        <v>225.3228784257534</v>
      </c>
      <c r="N90" s="43">
        <v>382.06278846250365</v>
      </c>
      <c r="O90" s="43">
        <v>260.36323567080188</v>
      </c>
      <c r="P90" s="43">
        <v>57.29279243197923</v>
      </c>
      <c r="Q90" s="43">
        <v>77.472674087814923</v>
      </c>
      <c r="R90" s="43">
        <v>80.971752364539995</v>
      </c>
      <c r="S90" s="46">
        <v>101.03088801840683</v>
      </c>
      <c r="T90" s="45">
        <v>6.7950390000000009</v>
      </c>
      <c r="U90" s="45">
        <v>3.3578032499999995</v>
      </c>
      <c r="V90" s="45">
        <v>1.7149110000000001</v>
      </c>
      <c r="W90" s="46">
        <v>27.870718500000002</v>
      </c>
      <c r="X90" s="45">
        <v>0.27362499999999995</v>
      </c>
      <c r="Y90" s="45">
        <v>3.4327893333333339</v>
      </c>
      <c r="Z90" s="45">
        <v>1.6327099999999999</v>
      </c>
      <c r="AA90" s="45">
        <v>7.243049000000001</v>
      </c>
      <c r="AB90" s="43">
        <v>250</v>
      </c>
      <c r="AC90" s="43">
        <v>88.687777499999996</v>
      </c>
      <c r="AD90" s="43">
        <v>26.066925500000007</v>
      </c>
      <c r="AE90" s="47">
        <v>0.1</v>
      </c>
      <c r="AF90" s="117">
        <v>0.02</v>
      </c>
      <c r="BB90" s="118"/>
      <c r="BC90" s="344"/>
      <c r="BD90" s="120" t="s">
        <v>23</v>
      </c>
      <c r="BE90" s="121"/>
      <c r="BF90" s="121" t="s">
        <v>119</v>
      </c>
      <c r="BG90" s="55">
        <v>1</v>
      </c>
      <c r="BH90" s="70"/>
      <c r="BI90" s="71"/>
      <c r="BJ90" s="72"/>
      <c r="BK90" s="72"/>
      <c r="BL90" s="70"/>
      <c r="BM90" s="70"/>
      <c r="BN90" s="70"/>
      <c r="BO90" s="70"/>
      <c r="BP90" s="70"/>
      <c r="BQ90" s="70"/>
      <c r="BR90" s="70"/>
      <c r="BS90" s="70"/>
      <c r="BT90" s="70"/>
      <c r="BU90" s="70"/>
      <c r="BV90" s="73"/>
      <c r="BW90" s="72"/>
      <c r="BX90" s="72"/>
      <c r="BY90" s="72"/>
      <c r="BZ90" s="73"/>
      <c r="CA90" s="72"/>
      <c r="CB90" s="72"/>
      <c r="CC90" s="72"/>
      <c r="CD90" s="72"/>
      <c r="CE90" s="70"/>
      <c r="CF90" s="70"/>
      <c r="CG90" s="70"/>
      <c r="CH90" s="74"/>
      <c r="CI90" s="124"/>
    </row>
    <row r="91" spans="1:87" ht="15" x14ac:dyDescent="0.25">
      <c r="A91" s="545">
        <f t="shared" si="6"/>
        <v>0</v>
      </c>
      <c r="B91" s="115"/>
      <c r="C91" s="116" t="s">
        <v>122</v>
      </c>
      <c r="D91" s="42">
        <v>4</v>
      </c>
      <c r="E91" s="43" t="s">
        <v>109</v>
      </c>
      <c r="F91" s="44">
        <v>5.690590883746256</v>
      </c>
      <c r="G91" s="45">
        <v>5.7453621345797208</v>
      </c>
      <c r="H91" s="45">
        <v>9.8226574887709361</v>
      </c>
      <c r="I91" s="43">
        <v>76.673649201505171</v>
      </c>
      <c r="J91" s="43">
        <v>87.325266216746016</v>
      </c>
      <c r="K91" s="43">
        <v>900.0595033710365</v>
      </c>
      <c r="L91" s="43">
        <v>138.52616684946713</v>
      </c>
      <c r="M91" s="43">
        <v>260.59114430681234</v>
      </c>
      <c r="N91" s="43">
        <v>418.702038183627</v>
      </c>
      <c r="O91" s="43">
        <v>300.75484950930286</v>
      </c>
      <c r="P91" s="43">
        <v>46.526293316559794</v>
      </c>
      <c r="Q91" s="43">
        <v>72.483280842499241</v>
      </c>
      <c r="R91" s="43">
        <v>78.322828668129731</v>
      </c>
      <c r="S91" s="46">
        <v>100.7368447710608</v>
      </c>
      <c r="T91" s="45">
        <v>6.7950390000000009</v>
      </c>
      <c r="U91" s="45">
        <v>3.0968032499999998</v>
      </c>
      <c r="V91" s="45">
        <v>1.5767840000000004</v>
      </c>
      <c r="W91" s="46">
        <v>25.440718500000006</v>
      </c>
      <c r="X91" s="45">
        <v>0.26966499999999999</v>
      </c>
      <c r="Y91" s="45">
        <v>3.2777653333333334</v>
      </c>
      <c r="Z91" s="45">
        <v>1.4260099999999998</v>
      </c>
      <c r="AA91" s="45">
        <v>6.3656560000000013</v>
      </c>
      <c r="AB91" s="43">
        <v>250</v>
      </c>
      <c r="AC91" s="43">
        <v>77.893252499999988</v>
      </c>
      <c r="AD91" s="43">
        <v>24.031925500000003</v>
      </c>
      <c r="AE91" s="47">
        <v>0.1</v>
      </c>
      <c r="AF91" s="117">
        <v>0.02</v>
      </c>
      <c r="BB91" s="118"/>
      <c r="BC91" s="344"/>
      <c r="BD91" s="119" t="s">
        <v>25</v>
      </c>
      <c r="BE91" s="354"/>
      <c r="BF91" s="116" t="s">
        <v>120</v>
      </c>
      <c r="BG91" s="42">
        <v>2</v>
      </c>
      <c r="BH91" s="43"/>
      <c r="BI91" s="44"/>
      <c r="BJ91" s="45"/>
      <c r="BK91" s="45"/>
      <c r="BL91" s="43"/>
      <c r="BM91" s="43"/>
      <c r="BN91" s="43"/>
      <c r="BO91" s="43"/>
      <c r="BP91" s="43"/>
      <c r="BQ91" s="43"/>
      <c r="BR91" s="43"/>
      <c r="BS91" s="43"/>
      <c r="BT91" s="43"/>
      <c r="BU91" s="43"/>
      <c r="BV91" s="46"/>
      <c r="BW91" s="45"/>
      <c r="BX91" s="45"/>
      <c r="BY91" s="45"/>
      <c r="BZ91" s="46"/>
      <c r="CA91" s="45"/>
      <c r="CB91" s="45"/>
      <c r="CC91" s="45"/>
      <c r="CD91" s="45"/>
      <c r="CE91" s="43"/>
      <c r="CF91" s="43"/>
      <c r="CG91" s="43"/>
      <c r="CH91" s="47"/>
      <c r="CI91" s="117"/>
    </row>
    <row r="92" spans="1:87" ht="15" x14ac:dyDescent="0.25">
      <c r="A92" s="545">
        <f t="shared" si="6"/>
        <v>0</v>
      </c>
      <c r="B92" s="115"/>
      <c r="C92" s="116" t="s">
        <v>123</v>
      </c>
      <c r="D92" s="42">
        <v>5</v>
      </c>
      <c r="E92" s="43" t="s">
        <v>109</v>
      </c>
      <c r="F92" s="44">
        <v>5.1451677934754931</v>
      </c>
      <c r="G92" s="45">
        <v>5.0548918406196988</v>
      </c>
      <c r="H92" s="45">
        <v>9.0289970136828064</v>
      </c>
      <c r="I92" s="43">
        <v>69.92586270630251</v>
      </c>
      <c r="J92" s="43">
        <v>75.991823849051698</v>
      </c>
      <c r="K92" s="43">
        <v>900.35083215235807</v>
      </c>
      <c r="L92" s="43">
        <v>120.55288716348109</v>
      </c>
      <c r="M92" s="43">
        <v>276.68385658321347</v>
      </c>
      <c r="N92" s="43">
        <v>435.89760358143633</v>
      </c>
      <c r="O92" s="43">
        <v>319.6196507385016</v>
      </c>
      <c r="P92" s="43">
        <v>43.259569447010179</v>
      </c>
      <c r="Q92" s="43">
        <v>66.578203658820243</v>
      </c>
      <c r="R92" s="43">
        <v>76.407077997242681</v>
      </c>
      <c r="S92" s="46">
        <v>100.10014103324609</v>
      </c>
      <c r="T92" s="45">
        <v>6.7950390000000009</v>
      </c>
      <c r="U92" s="45">
        <v>2.81229525</v>
      </c>
      <c r="V92" s="45">
        <v>1.4826570000000006</v>
      </c>
      <c r="W92" s="46">
        <v>22.110718500000001</v>
      </c>
      <c r="X92" s="45">
        <v>0.25010500000000002</v>
      </c>
      <c r="Y92" s="45">
        <v>2.892501333333334</v>
      </c>
      <c r="Z92" s="45">
        <v>1.2478100000000003</v>
      </c>
      <c r="AA92" s="45">
        <v>5.7382050000000007</v>
      </c>
      <c r="AB92" s="43">
        <v>150</v>
      </c>
      <c r="AC92" s="43">
        <v>68.693047499999992</v>
      </c>
      <c r="AD92" s="43">
        <v>22.546925500000004</v>
      </c>
      <c r="AE92" s="47">
        <v>0.1</v>
      </c>
      <c r="AF92" s="117">
        <v>0.02</v>
      </c>
      <c r="BB92" s="118"/>
      <c r="BC92" s="344"/>
      <c r="BD92" s="115"/>
      <c r="BE92" s="116"/>
      <c r="BF92" s="116" t="s">
        <v>121</v>
      </c>
      <c r="BG92" s="42">
        <v>3</v>
      </c>
      <c r="BH92" s="43"/>
      <c r="BI92" s="44"/>
      <c r="BJ92" s="45"/>
      <c r="BK92" s="45"/>
      <c r="BL92" s="43"/>
      <c r="BM92" s="43"/>
      <c r="BN92" s="43"/>
      <c r="BO92" s="43"/>
      <c r="BP92" s="43"/>
      <c r="BQ92" s="43"/>
      <c r="BR92" s="43"/>
      <c r="BS92" s="43"/>
      <c r="BT92" s="43"/>
      <c r="BU92" s="43"/>
      <c r="BV92" s="46"/>
      <c r="BW92" s="45"/>
      <c r="BX92" s="45"/>
      <c r="BY92" s="45"/>
      <c r="BZ92" s="46"/>
      <c r="CA92" s="45"/>
      <c r="CB92" s="45"/>
      <c r="CC92" s="45"/>
      <c r="CD92" s="45"/>
      <c r="CE92" s="43"/>
      <c r="CF92" s="43"/>
      <c r="CG92" s="43"/>
      <c r="CH92" s="47"/>
      <c r="CI92" s="117"/>
    </row>
    <row r="93" spans="1:87" ht="15" x14ac:dyDescent="0.25">
      <c r="A93" s="545">
        <f t="shared" si="6"/>
        <v>0</v>
      </c>
      <c r="B93" s="120" t="str">
        <f>IF($BE$6=1,BD95,BD96)</f>
        <v>AR (1. Aufw.)</v>
      </c>
      <c r="C93" s="121" t="s">
        <v>124</v>
      </c>
      <c r="D93" s="55">
        <v>1</v>
      </c>
      <c r="E93" s="56" t="s">
        <v>109</v>
      </c>
      <c r="F93" s="57">
        <v>6.8863227912600404</v>
      </c>
      <c r="G93" s="58">
        <v>7.2600706126923837</v>
      </c>
      <c r="H93" s="58">
        <v>11.53182947227571</v>
      </c>
      <c r="I93" s="56">
        <v>89.841478876919567</v>
      </c>
      <c r="J93" s="56">
        <v>133.18912649393596</v>
      </c>
      <c r="K93" s="56">
        <v>896.18999066979711</v>
      </c>
      <c r="L93" s="56">
        <v>212.91583341212441</v>
      </c>
      <c r="M93" s="56">
        <v>155.14531910247425</v>
      </c>
      <c r="N93" s="56">
        <v>289.62326530012064</v>
      </c>
      <c r="O93" s="56">
        <v>192.30339971251732</v>
      </c>
      <c r="P93" s="56">
        <v>98.404214059391478</v>
      </c>
      <c r="Q93" s="56">
        <v>82.907899133837432</v>
      </c>
      <c r="R93" s="56">
        <v>84.54214565628051</v>
      </c>
      <c r="S93" s="59">
        <v>102.59418788013481</v>
      </c>
      <c r="T93" s="58">
        <v>6.7950390000000009</v>
      </c>
      <c r="U93" s="58">
        <v>3.8092792499999999</v>
      </c>
      <c r="V93" s="58">
        <v>2.1231650000000006</v>
      </c>
      <c r="W93" s="59">
        <v>30.030718499999995</v>
      </c>
      <c r="X93" s="58">
        <v>0.23474500000000001</v>
      </c>
      <c r="Y93" s="58">
        <v>4.2611239999999997</v>
      </c>
      <c r="Z93" s="58">
        <v>2.1316100000000002</v>
      </c>
      <c r="AA93" s="58">
        <v>8.966248499999999</v>
      </c>
      <c r="AB93" s="56">
        <v>400</v>
      </c>
      <c r="AC93" s="56">
        <v>86.055779999999984</v>
      </c>
      <c r="AD93" s="56">
        <v>30.137975999999998</v>
      </c>
      <c r="AE93" s="60">
        <v>0.3</v>
      </c>
      <c r="AF93" s="122">
        <v>0.02</v>
      </c>
      <c r="BB93" s="118"/>
      <c r="BC93" s="344"/>
      <c r="BD93" s="115"/>
      <c r="BE93" s="116"/>
      <c r="BF93" s="116" t="s">
        <v>122</v>
      </c>
      <c r="BG93" s="42">
        <v>4</v>
      </c>
      <c r="BH93" s="43"/>
      <c r="BI93" s="44"/>
      <c r="BJ93" s="45"/>
      <c r="BK93" s="45"/>
      <c r="BL93" s="43"/>
      <c r="BM93" s="43"/>
      <c r="BN93" s="43"/>
      <c r="BO93" s="43"/>
      <c r="BP93" s="43"/>
      <c r="BQ93" s="43"/>
      <c r="BR93" s="43"/>
      <c r="BS93" s="43"/>
      <c r="BT93" s="43"/>
      <c r="BU93" s="43"/>
      <c r="BV93" s="46"/>
      <c r="BW93" s="45"/>
      <c r="BX93" s="45"/>
      <c r="BY93" s="45"/>
      <c r="BZ93" s="46"/>
      <c r="CA93" s="45"/>
      <c r="CB93" s="45"/>
      <c r="CC93" s="45"/>
      <c r="CD93" s="45"/>
      <c r="CE93" s="43"/>
      <c r="CF93" s="43"/>
      <c r="CG93" s="43"/>
      <c r="CH93" s="47"/>
      <c r="CI93" s="117"/>
    </row>
    <row r="94" spans="1:87" ht="15" x14ac:dyDescent="0.25">
      <c r="A94" s="545">
        <f t="shared" si="6"/>
        <v>0</v>
      </c>
      <c r="B94" s="115"/>
      <c r="C94" s="116" t="s">
        <v>125</v>
      </c>
      <c r="D94" s="42">
        <v>2</v>
      </c>
      <c r="E94" s="63" t="s">
        <v>109</v>
      </c>
      <c r="F94" s="64">
        <v>6.8518949295882869</v>
      </c>
      <c r="G94" s="65">
        <v>7.228430484547415</v>
      </c>
      <c r="H94" s="65">
        <v>11.468493049055006</v>
      </c>
      <c r="I94" s="63">
        <v>89.271003408080887</v>
      </c>
      <c r="J94" s="63">
        <v>123.97393309840321</v>
      </c>
      <c r="K94" s="63">
        <v>894.23799011783888</v>
      </c>
      <c r="L94" s="63">
        <v>197.77264710352776</v>
      </c>
      <c r="M94" s="63">
        <v>177.06509050876497</v>
      </c>
      <c r="N94" s="63">
        <v>309.83425976247509</v>
      </c>
      <c r="O94" s="63">
        <v>212.57952921593341</v>
      </c>
      <c r="P94" s="63">
        <v>80.087645586008776</v>
      </c>
      <c r="Q94" s="63">
        <v>83.131133338316033</v>
      </c>
      <c r="R94" s="63">
        <v>83.522671230357219</v>
      </c>
      <c r="S94" s="66">
        <v>103.71336777783624</v>
      </c>
      <c r="T94" s="65">
        <v>6.7950390000000009</v>
      </c>
      <c r="U94" s="65">
        <v>3.5952952499999991</v>
      </c>
      <c r="V94" s="65">
        <v>1.8970380000000004</v>
      </c>
      <c r="W94" s="66">
        <v>29.4007185</v>
      </c>
      <c r="X94" s="65">
        <v>0.26198499999999997</v>
      </c>
      <c r="Y94" s="65">
        <v>4.5665800000000001</v>
      </c>
      <c r="Z94" s="65">
        <v>1.8679100000000002</v>
      </c>
      <c r="AA94" s="65">
        <v>7.5889714999999986</v>
      </c>
      <c r="AB94" s="63">
        <v>250</v>
      </c>
      <c r="AC94" s="63">
        <v>72.072614999999999</v>
      </c>
      <c r="AD94" s="63">
        <v>27.002976000000004</v>
      </c>
      <c r="AE94" s="67">
        <v>0.1</v>
      </c>
      <c r="AF94" s="123">
        <v>0.02</v>
      </c>
      <c r="BB94" s="118"/>
      <c r="BC94" s="344"/>
      <c r="BD94" s="115"/>
      <c r="BE94" s="116"/>
      <c r="BF94" s="116" t="s">
        <v>123</v>
      </c>
      <c r="BG94" s="42">
        <v>5</v>
      </c>
      <c r="BH94" s="43"/>
      <c r="BI94" s="44"/>
      <c r="BJ94" s="45"/>
      <c r="BK94" s="45"/>
      <c r="BL94" s="43"/>
      <c r="BM94" s="43"/>
      <c r="BN94" s="43"/>
      <c r="BO94" s="43"/>
      <c r="BP94" s="43"/>
      <c r="BQ94" s="43"/>
      <c r="BR94" s="43"/>
      <c r="BS94" s="43"/>
      <c r="BT94" s="43"/>
      <c r="BU94" s="43"/>
      <c r="BV94" s="46"/>
      <c r="BW94" s="45"/>
      <c r="BX94" s="45"/>
      <c r="BY94" s="45"/>
      <c r="BZ94" s="46"/>
      <c r="CA94" s="45"/>
      <c r="CB94" s="45"/>
      <c r="CC94" s="45"/>
      <c r="CD94" s="45"/>
      <c r="CE94" s="43"/>
      <c r="CF94" s="43"/>
      <c r="CG94" s="43"/>
      <c r="CH94" s="47"/>
      <c r="CI94" s="117"/>
    </row>
    <row r="95" spans="1:87" ht="15" x14ac:dyDescent="0.25">
      <c r="A95" s="545">
        <f t="shared" si="6"/>
        <v>0</v>
      </c>
      <c r="B95" s="115"/>
      <c r="C95" s="116" t="s">
        <v>126</v>
      </c>
      <c r="D95" s="42">
        <v>3</v>
      </c>
      <c r="E95" s="63" t="s">
        <v>109</v>
      </c>
      <c r="F95" s="64">
        <v>6.5939441876831095</v>
      </c>
      <c r="G95" s="65">
        <v>6.9066323839249968</v>
      </c>
      <c r="H95" s="65">
        <v>11.096849425593033</v>
      </c>
      <c r="I95" s="63">
        <v>86.108273457556322</v>
      </c>
      <c r="J95" s="63">
        <v>101.39836672608334</v>
      </c>
      <c r="K95" s="63">
        <v>899.91326771355625</v>
      </c>
      <c r="L95" s="63">
        <v>161.05861261172646</v>
      </c>
      <c r="M95" s="63">
        <v>203.86949076806854</v>
      </c>
      <c r="N95" s="63">
        <v>340.73470125173435</v>
      </c>
      <c r="O95" s="63">
        <v>239.1796221138321</v>
      </c>
      <c r="P95" s="63">
        <v>80.40742263496584</v>
      </c>
      <c r="Q95" s="63">
        <v>81.323844370610175</v>
      </c>
      <c r="R95" s="63">
        <v>80.454302539705779</v>
      </c>
      <c r="S95" s="66">
        <v>98.717011740301388</v>
      </c>
      <c r="T95" s="65">
        <v>6.7950390000000009</v>
      </c>
      <c r="U95" s="65">
        <v>3.3578032499999995</v>
      </c>
      <c r="V95" s="65">
        <v>1.7149110000000001</v>
      </c>
      <c r="W95" s="66">
        <v>27.870718500000002</v>
      </c>
      <c r="X95" s="65">
        <v>0.27362499999999995</v>
      </c>
      <c r="Y95" s="65">
        <v>4.6417959999999994</v>
      </c>
      <c r="Z95" s="65">
        <v>1.6327099999999999</v>
      </c>
      <c r="AA95" s="65">
        <v>6.4616365</v>
      </c>
      <c r="AB95" s="63">
        <v>250</v>
      </c>
      <c r="AC95" s="63">
        <v>59.683769999999996</v>
      </c>
      <c r="AD95" s="63">
        <v>24.417976000000003</v>
      </c>
      <c r="AE95" s="67">
        <v>0.1</v>
      </c>
      <c r="AF95" s="123">
        <v>0.02</v>
      </c>
      <c r="BB95" s="118"/>
      <c r="BC95" s="344"/>
      <c r="BD95" s="120" t="s">
        <v>30</v>
      </c>
      <c r="BE95" s="121"/>
      <c r="BF95" s="121" t="s">
        <v>124</v>
      </c>
      <c r="BG95" s="55">
        <v>1</v>
      </c>
      <c r="BH95" s="56"/>
      <c r="BI95" s="57"/>
      <c r="BJ95" s="58"/>
      <c r="BK95" s="58"/>
      <c r="BL95" s="56"/>
      <c r="BM95" s="56"/>
      <c r="BN95" s="56"/>
      <c r="BO95" s="56"/>
      <c r="BP95" s="56"/>
      <c r="BQ95" s="56"/>
      <c r="BR95" s="56"/>
      <c r="BS95" s="56"/>
      <c r="BT95" s="56"/>
      <c r="BU95" s="56"/>
      <c r="BV95" s="59"/>
      <c r="BW95" s="58"/>
      <c r="BX95" s="58"/>
      <c r="BY95" s="58"/>
      <c r="BZ95" s="59"/>
      <c r="CA95" s="58"/>
      <c r="CB95" s="58"/>
      <c r="CC95" s="58"/>
      <c r="CD95" s="58"/>
      <c r="CE95" s="56"/>
      <c r="CF95" s="56"/>
      <c r="CG95" s="56"/>
      <c r="CH95" s="60"/>
      <c r="CI95" s="122"/>
    </row>
    <row r="96" spans="1:87" ht="15" x14ac:dyDescent="0.25">
      <c r="A96" s="545">
        <f t="shared" si="6"/>
        <v>0</v>
      </c>
      <c r="B96" s="115"/>
      <c r="C96" s="116" t="s">
        <v>127</v>
      </c>
      <c r="D96" s="42">
        <v>4</v>
      </c>
      <c r="E96" s="63" t="s">
        <v>109</v>
      </c>
      <c r="F96" s="64">
        <v>6.224653995813453</v>
      </c>
      <c r="G96" s="65">
        <v>6.4419395335665683</v>
      </c>
      <c r="H96" s="65">
        <v>10.567281631260617</v>
      </c>
      <c r="I96" s="63">
        <v>80.470874264285072</v>
      </c>
      <c r="J96" s="63">
        <v>81.978208400274383</v>
      </c>
      <c r="K96" s="63">
        <v>903.34849737926265</v>
      </c>
      <c r="L96" s="63">
        <v>130.02822715657609</v>
      </c>
      <c r="M96" s="63">
        <v>236.71468589393703</v>
      </c>
      <c r="N96" s="63">
        <v>381.06231571244189</v>
      </c>
      <c r="O96" s="63">
        <v>277.59279758926527</v>
      </c>
      <c r="P96" s="63">
        <v>69.744509456873999</v>
      </c>
      <c r="Q96" s="63">
        <v>77.688211274486065</v>
      </c>
      <c r="R96" s="63">
        <v>77.39050187052797</v>
      </c>
      <c r="S96" s="66">
        <v>97.40087625369172</v>
      </c>
      <c r="T96" s="65">
        <v>6.7950390000000009</v>
      </c>
      <c r="U96" s="65">
        <v>3.0968032499999998</v>
      </c>
      <c r="V96" s="65">
        <v>1.5767840000000004</v>
      </c>
      <c r="W96" s="66">
        <v>25.440718500000006</v>
      </c>
      <c r="X96" s="65">
        <v>0.26966499999999999</v>
      </c>
      <c r="Y96" s="65">
        <v>4.4867719999999993</v>
      </c>
      <c r="Z96" s="65">
        <v>1.4260099999999998</v>
      </c>
      <c r="AA96" s="65">
        <v>5.5842435000000004</v>
      </c>
      <c r="AB96" s="63">
        <v>250</v>
      </c>
      <c r="AC96" s="63">
        <v>48.889244999999988</v>
      </c>
      <c r="AD96" s="63">
        <v>22.382976000000003</v>
      </c>
      <c r="AE96" s="67">
        <v>0.1</v>
      </c>
      <c r="AF96" s="123">
        <v>0.02</v>
      </c>
      <c r="BB96" s="118"/>
      <c r="BC96" s="344"/>
      <c r="BD96" s="119" t="s">
        <v>32</v>
      </c>
      <c r="BE96" s="354"/>
      <c r="BF96" s="116" t="s">
        <v>125</v>
      </c>
      <c r="BG96" s="42">
        <v>2</v>
      </c>
      <c r="BH96" s="63"/>
      <c r="BI96" s="64"/>
      <c r="BJ96" s="65"/>
      <c r="BK96" s="65"/>
      <c r="BL96" s="63"/>
      <c r="BM96" s="63"/>
      <c r="BN96" s="63"/>
      <c r="BO96" s="63"/>
      <c r="BP96" s="63"/>
      <c r="BQ96" s="63"/>
      <c r="BR96" s="63"/>
      <c r="BS96" s="63"/>
      <c r="BT96" s="63"/>
      <c r="BU96" s="63"/>
      <c r="BV96" s="66"/>
      <c r="BW96" s="65"/>
      <c r="BX96" s="65"/>
      <c r="BY96" s="65"/>
      <c r="BZ96" s="66"/>
      <c r="CA96" s="65"/>
      <c r="CB96" s="65"/>
      <c r="CC96" s="65"/>
      <c r="CD96" s="65"/>
      <c r="CE96" s="63"/>
      <c r="CF96" s="63"/>
      <c r="CG96" s="63"/>
      <c r="CH96" s="67"/>
      <c r="CI96" s="123"/>
    </row>
    <row r="97" spans="1:87" ht="15" x14ac:dyDescent="0.25">
      <c r="A97" s="545">
        <f t="shared" si="6"/>
        <v>0</v>
      </c>
      <c r="B97" s="115"/>
      <c r="C97" s="116" t="s">
        <v>128</v>
      </c>
      <c r="D97" s="42">
        <v>5</v>
      </c>
      <c r="E97" s="63" t="s">
        <v>109</v>
      </c>
      <c r="F97" s="64">
        <v>5.5873972878064837</v>
      </c>
      <c r="G97" s="65">
        <v>5.6225705115060451</v>
      </c>
      <c r="H97" s="65">
        <v>9.66476605261213</v>
      </c>
      <c r="I97" s="63">
        <v>72.98970474273095</v>
      </c>
      <c r="J97" s="63">
        <v>71.195767523030852</v>
      </c>
      <c r="K97" s="63">
        <v>904.29292862770819</v>
      </c>
      <c r="L97" s="63">
        <v>112.99129758713541</v>
      </c>
      <c r="M97" s="63">
        <v>260.90881219088061</v>
      </c>
      <c r="N97" s="63">
        <v>408.41792304929345</v>
      </c>
      <c r="O97" s="63">
        <v>303.15336477220569</v>
      </c>
      <c r="P97" s="63">
        <v>60.315283528902448</v>
      </c>
      <c r="Q97" s="63">
        <v>70.98253289646911</v>
      </c>
      <c r="R97" s="63">
        <v>75.506178407457909</v>
      </c>
      <c r="S97" s="66">
        <v>96.503236504915577</v>
      </c>
      <c r="T97" s="65">
        <v>6.7950390000000009</v>
      </c>
      <c r="U97" s="65">
        <v>2.81229525</v>
      </c>
      <c r="V97" s="65">
        <v>1.4826570000000006</v>
      </c>
      <c r="W97" s="66">
        <v>22.110718500000001</v>
      </c>
      <c r="X97" s="65">
        <v>0.25010500000000002</v>
      </c>
      <c r="Y97" s="65">
        <v>4.1015079999999999</v>
      </c>
      <c r="Z97" s="65">
        <v>1.2478100000000003</v>
      </c>
      <c r="AA97" s="65">
        <v>4.9567924999999988</v>
      </c>
      <c r="AB97" s="63">
        <v>150</v>
      </c>
      <c r="AC97" s="63">
        <v>39.689039999999991</v>
      </c>
      <c r="AD97" s="63">
        <v>20.897976</v>
      </c>
      <c r="AE97" s="67">
        <v>0.1</v>
      </c>
      <c r="AF97" s="123">
        <v>0.02</v>
      </c>
      <c r="BB97" s="118"/>
      <c r="BC97" s="344"/>
      <c r="BD97" s="115"/>
      <c r="BE97" s="116"/>
      <c r="BF97" s="116" t="s">
        <v>126</v>
      </c>
      <c r="BG97" s="42">
        <v>3</v>
      </c>
      <c r="BH97" s="63"/>
      <c r="BI97" s="64"/>
      <c r="BJ97" s="65"/>
      <c r="BK97" s="65"/>
      <c r="BL97" s="63"/>
      <c r="BM97" s="63"/>
      <c r="BN97" s="63"/>
      <c r="BO97" s="63"/>
      <c r="BP97" s="63"/>
      <c r="BQ97" s="63"/>
      <c r="BR97" s="63"/>
      <c r="BS97" s="63"/>
      <c r="BT97" s="63"/>
      <c r="BU97" s="63"/>
      <c r="BV97" s="66"/>
      <c r="BW97" s="65"/>
      <c r="BX97" s="65"/>
      <c r="BY97" s="65"/>
      <c r="BZ97" s="66"/>
      <c r="CA97" s="65"/>
      <c r="CB97" s="65"/>
      <c r="CC97" s="65"/>
      <c r="CD97" s="65"/>
      <c r="CE97" s="63"/>
      <c r="CF97" s="63"/>
      <c r="CG97" s="63"/>
      <c r="CH97" s="67"/>
      <c r="CI97" s="123"/>
    </row>
    <row r="98" spans="1:87" ht="15" x14ac:dyDescent="0.25">
      <c r="A98" s="545">
        <f t="shared" si="6"/>
        <v>0</v>
      </c>
      <c r="B98" s="120" t="str">
        <f>IF($BE$6=1,BD100,BD101)</f>
        <v>L (1. Aufw.)</v>
      </c>
      <c r="C98" s="121" t="s">
        <v>129</v>
      </c>
      <c r="D98" s="55">
        <v>1</v>
      </c>
      <c r="E98" s="78" t="s">
        <v>109</v>
      </c>
      <c r="F98" s="79">
        <v>6.9869950455516721</v>
      </c>
      <c r="G98" s="80">
        <v>7.3775488715812427</v>
      </c>
      <c r="H98" s="80">
        <v>11.686553976298029</v>
      </c>
      <c r="I98" s="78">
        <v>90.929103708206142</v>
      </c>
      <c r="J98" s="78">
        <v>164.219062566231</v>
      </c>
      <c r="K98" s="78">
        <v>882.43093869164647</v>
      </c>
      <c r="L98" s="78">
        <v>264.43699688206868</v>
      </c>
      <c r="M98" s="78">
        <v>134.90004797907503</v>
      </c>
      <c r="N98" s="78">
        <v>246.85489987208391</v>
      </c>
      <c r="O98" s="78">
        <v>182.14685225561146</v>
      </c>
      <c r="P98" s="78">
        <v>63.429509112865844</v>
      </c>
      <c r="Q98" s="78">
        <v>83.47228030963214</v>
      </c>
      <c r="R98" s="78">
        <v>87.36661296056387</v>
      </c>
      <c r="S98" s="81">
        <v>115.57876434786421</v>
      </c>
      <c r="T98" s="80">
        <v>11.222824268956098</v>
      </c>
      <c r="U98" s="80">
        <v>3.3176667916798408</v>
      </c>
      <c r="V98" s="80">
        <v>2.4235371436366768</v>
      </c>
      <c r="W98" s="81">
        <v>26.327163202953784</v>
      </c>
      <c r="X98" s="80">
        <v>0.23474500000000001</v>
      </c>
      <c r="Y98" s="80">
        <v>4.2611239999999997</v>
      </c>
      <c r="Z98" s="80">
        <v>2.7481324038572308</v>
      </c>
      <c r="AA98" s="80">
        <v>9.747660999999999</v>
      </c>
      <c r="AB98" s="78">
        <v>400</v>
      </c>
      <c r="AC98" s="78">
        <v>115.0597875</v>
      </c>
      <c r="AD98" s="78">
        <v>31.786925500000002</v>
      </c>
      <c r="AE98" s="82">
        <v>0.3</v>
      </c>
      <c r="AF98" s="125">
        <v>0.02</v>
      </c>
      <c r="BB98" s="118"/>
      <c r="BC98" s="344"/>
      <c r="BD98" s="115"/>
      <c r="BE98" s="116"/>
      <c r="BF98" s="116" t="s">
        <v>127</v>
      </c>
      <c r="BG98" s="42">
        <v>4</v>
      </c>
      <c r="BH98" s="63"/>
      <c r="BI98" s="64"/>
      <c r="BJ98" s="65"/>
      <c r="BK98" s="65"/>
      <c r="BL98" s="63"/>
      <c r="BM98" s="63"/>
      <c r="BN98" s="63"/>
      <c r="BO98" s="63"/>
      <c r="BP98" s="63"/>
      <c r="BQ98" s="63"/>
      <c r="BR98" s="63"/>
      <c r="BS98" s="63"/>
      <c r="BT98" s="63"/>
      <c r="BU98" s="63"/>
      <c r="BV98" s="66"/>
      <c r="BW98" s="65"/>
      <c r="BX98" s="65"/>
      <c r="BY98" s="65"/>
      <c r="BZ98" s="66"/>
      <c r="CA98" s="65"/>
      <c r="CB98" s="65"/>
      <c r="CC98" s="65"/>
      <c r="CD98" s="65"/>
      <c r="CE98" s="63"/>
      <c r="CF98" s="63"/>
      <c r="CG98" s="63"/>
      <c r="CH98" s="67"/>
      <c r="CI98" s="123"/>
    </row>
    <row r="99" spans="1:87" ht="15" x14ac:dyDescent="0.25">
      <c r="A99" s="545">
        <f t="shared" si="6"/>
        <v>0</v>
      </c>
      <c r="B99" s="115"/>
      <c r="C99" s="116" t="s">
        <v>130</v>
      </c>
      <c r="D99" s="42">
        <v>2</v>
      </c>
      <c r="E99" s="83" t="s">
        <v>109</v>
      </c>
      <c r="F99" s="84">
        <v>6.8621774453625513</v>
      </c>
      <c r="G99" s="85">
        <v>7.223693389074783</v>
      </c>
      <c r="H99" s="85">
        <v>11.504688182506264</v>
      </c>
      <c r="I99" s="83">
        <v>89.575365199093227</v>
      </c>
      <c r="J99" s="83">
        <v>151.61372452553965</v>
      </c>
      <c r="K99" s="83">
        <v>886.41611610314567</v>
      </c>
      <c r="L99" s="83">
        <v>243.49714266842585</v>
      </c>
      <c r="M99" s="83">
        <v>158.60359291887767</v>
      </c>
      <c r="N99" s="83">
        <v>267.64214040322094</v>
      </c>
      <c r="O99" s="83">
        <v>205.38296897252755</v>
      </c>
      <c r="P99" s="83">
        <v>51.507939007479138</v>
      </c>
      <c r="Q99" s="83">
        <v>82.479561221749861</v>
      </c>
      <c r="R99" s="83">
        <v>86.428158226348899</v>
      </c>
      <c r="S99" s="86">
        <v>112.92118823727557</v>
      </c>
      <c r="T99" s="85">
        <v>11.222824268956098</v>
      </c>
      <c r="U99" s="85">
        <v>3.1312988296169855</v>
      </c>
      <c r="V99" s="85">
        <v>2.165419105858581</v>
      </c>
      <c r="W99" s="86">
        <v>25.760869520122018</v>
      </c>
      <c r="X99" s="85">
        <v>0.26198499999999997</v>
      </c>
      <c r="Y99" s="85">
        <v>4.5665800000000001</v>
      </c>
      <c r="Z99" s="85">
        <v>2.4845324038572305</v>
      </c>
      <c r="AA99" s="85">
        <v>8.3703839999999996</v>
      </c>
      <c r="AB99" s="83">
        <v>250</v>
      </c>
      <c r="AC99" s="83">
        <v>101.07662250000001</v>
      </c>
      <c r="AD99" s="83">
        <v>28.651925500000008</v>
      </c>
      <c r="AE99" s="87">
        <v>0.1</v>
      </c>
      <c r="AF99" s="126">
        <v>0.02</v>
      </c>
      <c r="BB99" s="118"/>
      <c r="BC99" s="344"/>
      <c r="BD99" s="115"/>
      <c r="BE99" s="116"/>
      <c r="BF99" s="116" t="s">
        <v>128</v>
      </c>
      <c r="BG99" s="42">
        <v>5</v>
      </c>
      <c r="BH99" s="63"/>
      <c r="BI99" s="64"/>
      <c r="BJ99" s="65"/>
      <c r="BK99" s="65"/>
      <c r="BL99" s="63"/>
      <c r="BM99" s="63"/>
      <c r="BN99" s="63"/>
      <c r="BO99" s="63"/>
      <c r="BP99" s="63"/>
      <c r="BQ99" s="63"/>
      <c r="BR99" s="63"/>
      <c r="BS99" s="63"/>
      <c r="BT99" s="63"/>
      <c r="BU99" s="63"/>
      <c r="BV99" s="66"/>
      <c r="BW99" s="65"/>
      <c r="BX99" s="65"/>
      <c r="BY99" s="65"/>
      <c r="BZ99" s="66"/>
      <c r="CA99" s="65"/>
      <c r="CB99" s="65"/>
      <c r="CC99" s="65"/>
      <c r="CD99" s="65"/>
      <c r="CE99" s="63"/>
      <c r="CF99" s="63"/>
      <c r="CG99" s="63"/>
      <c r="CH99" s="67"/>
      <c r="CI99" s="123"/>
    </row>
    <row r="100" spans="1:87" ht="15" x14ac:dyDescent="0.25">
      <c r="A100" s="545">
        <f t="shared" si="6"/>
        <v>0</v>
      </c>
      <c r="B100" s="115"/>
      <c r="C100" s="116" t="s">
        <v>131</v>
      </c>
      <c r="D100" s="42">
        <v>3</v>
      </c>
      <c r="E100" s="83" t="s">
        <v>109</v>
      </c>
      <c r="F100" s="84">
        <v>6.7390774912441005</v>
      </c>
      <c r="G100" s="85">
        <v>7.0749940664904081</v>
      </c>
      <c r="H100" s="85">
        <v>11.321440147841514</v>
      </c>
      <c r="I100" s="83">
        <v>88.315527716000318</v>
      </c>
      <c r="J100" s="83">
        <v>137.12124539876092</v>
      </c>
      <c r="K100" s="83">
        <v>887.36760518432425</v>
      </c>
      <c r="L100" s="83">
        <v>219.46655229698098</v>
      </c>
      <c r="M100" s="83">
        <v>177.28067262240967</v>
      </c>
      <c r="N100" s="83">
        <v>285.97684018796951</v>
      </c>
      <c r="O100" s="83">
        <v>222.5017499660668</v>
      </c>
      <c r="P100" s="83">
        <v>51.472711952236097</v>
      </c>
      <c r="Q100" s="83">
        <v>81.704803092304701</v>
      </c>
      <c r="R100" s="83">
        <v>85.073727719812908</v>
      </c>
      <c r="S100" s="86">
        <v>110.44443882484236</v>
      </c>
      <c r="T100" s="85">
        <v>11.222824268956098</v>
      </c>
      <c r="U100" s="85">
        <v>2.9244567290569843</v>
      </c>
      <c r="V100" s="85">
        <v>1.9575259136859906</v>
      </c>
      <c r="W100" s="86">
        <v>24.385584861816294</v>
      </c>
      <c r="X100" s="85">
        <v>0.27362499999999995</v>
      </c>
      <c r="Y100" s="85">
        <v>4.6417959999999994</v>
      </c>
      <c r="Z100" s="85">
        <v>2.2495324038572306</v>
      </c>
      <c r="AA100" s="85">
        <v>7.243049000000001</v>
      </c>
      <c r="AB100" s="83">
        <v>250</v>
      </c>
      <c r="AC100" s="83">
        <v>88.687777499999996</v>
      </c>
      <c r="AD100" s="83">
        <v>26.066925500000007</v>
      </c>
      <c r="AE100" s="87">
        <v>0.1</v>
      </c>
      <c r="AF100" s="126">
        <v>0.02</v>
      </c>
      <c r="BB100" s="118"/>
      <c r="BC100" s="344"/>
      <c r="BD100" s="120" t="s">
        <v>37</v>
      </c>
      <c r="BE100" s="121"/>
      <c r="BF100" s="121" t="s">
        <v>129</v>
      </c>
      <c r="BG100" s="55">
        <v>1</v>
      </c>
      <c r="BH100" s="78"/>
      <c r="BI100" s="79"/>
      <c r="BJ100" s="80"/>
      <c r="BK100" s="80"/>
      <c r="BL100" s="78"/>
      <c r="BM100" s="78"/>
      <c r="BN100" s="78"/>
      <c r="BO100" s="78"/>
      <c r="BP100" s="78"/>
      <c r="BQ100" s="78"/>
      <c r="BR100" s="78"/>
      <c r="BS100" s="78"/>
      <c r="BT100" s="78"/>
      <c r="BU100" s="78"/>
      <c r="BV100" s="81"/>
      <c r="BW100" s="80"/>
      <c r="BX100" s="80"/>
      <c r="BY100" s="80"/>
      <c r="BZ100" s="81"/>
      <c r="CA100" s="80"/>
      <c r="CB100" s="80"/>
      <c r="CC100" s="80"/>
      <c r="CD100" s="80"/>
      <c r="CE100" s="78"/>
      <c r="CF100" s="78"/>
      <c r="CG100" s="78"/>
      <c r="CH100" s="82"/>
      <c r="CI100" s="125"/>
    </row>
    <row r="101" spans="1:87" ht="15" x14ac:dyDescent="0.25">
      <c r="A101" s="545">
        <f t="shared" si="6"/>
        <v>0</v>
      </c>
      <c r="B101" s="115"/>
      <c r="C101" s="116" t="s">
        <v>132</v>
      </c>
      <c r="D101" s="42">
        <v>4</v>
      </c>
      <c r="E101" s="83" t="s">
        <v>109</v>
      </c>
      <c r="F101" s="84">
        <v>6.3475940650817497</v>
      </c>
      <c r="G101" s="85">
        <v>6.5799210047610472</v>
      </c>
      <c r="H101" s="85">
        <v>10.763477622490935</v>
      </c>
      <c r="I101" s="83">
        <v>84.440810084343553</v>
      </c>
      <c r="J101" s="83">
        <v>120.43751903656393</v>
      </c>
      <c r="K101" s="83">
        <v>893.5244047032719</v>
      </c>
      <c r="L101" s="83">
        <v>192.01837710280302</v>
      </c>
      <c r="M101" s="83">
        <v>207.15276944049026</v>
      </c>
      <c r="N101" s="83">
        <v>313.02678644995405</v>
      </c>
      <c r="O101" s="83">
        <v>255.40181537381594</v>
      </c>
      <c r="P101" s="83">
        <v>50.813165834456299</v>
      </c>
      <c r="Q101" s="83">
        <v>78.388612997599338</v>
      </c>
      <c r="R101" s="83">
        <v>83.203241006336256</v>
      </c>
      <c r="S101" s="86">
        <v>110.1878611271306</v>
      </c>
      <c r="T101" s="85">
        <v>11.222824268956098</v>
      </c>
      <c r="U101" s="85">
        <v>2.697140489999835</v>
      </c>
      <c r="V101" s="85">
        <v>1.799857567118907</v>
      </c>
      <c r="W101" s="86">
        <v>22.201309228036617</v>
      </c>
      <c r="X101" s="85">
        <v>0.26966499999999999</v>
      </c>
      <c r="Y101" s="85">
        <v>4.4867719999999993</v>
      </c>
      <c r="Z101" s="85">
        <v>2.0431324038572307</v>
      </c>
      <c r="AA101" s="85">
        <v>6.3656560000000013</v>
      </c>
      <c r="AB101" s="83">
        <v>250</v>
      </c>
      <c r="AC101" s="83">
        <v>77.893252499999988</v>
      </c>
      <c r="AD101" s="83">
        <v>24.031925500000003</v>
      </c>
      <c r="AE101" s="87">
        <v>0.1</v>
      </c>
      <c r="AF101" s="126">
        <v>0.02</v>
      </c>
      <c r="BB101" s="118"/>
      <c r="BC101" s="344"/>
      <c r="BD101" s="119" t="s">
        <v>39</v>
      </c>
      <c r="BE101" s="354"/>
      <c r="BF101" s="116" t="s">
        <v>130</v>
      </c>
      <c r="BG101" s="42">
        <v>2</v>
      </c>
      <c r="BH101" s="83"/>
      <c r="BI101" s="84"/>
      <c r="BJ101" s="85"/>
      <c r="BK101" s="85"/>
      <c r="BL101" s="83"/>
      <c r="BM101" s="83"/>
      <c r="BN101" s="83"/>
      <c r="BO101" s="83"/>
      <c r="BP101" s="83"/>
      <c r="BQ101" s="83"/>
      <c r="BR101" s="83"/>
      <c r="BS101" s="83"/>
      <c r="BT101" s="83"/>
      <c r="BU101" s="83"/>
      <c r="BV101" s="86"/>
      <c r="BW101" s="85"/>
      <c r="BX101" s="85"/>
      <c r="BY101" s="85"/>
      <c r="BZ101" s="86"/>
      <c r="CA101" s="85"/>
      <c r="CB101" s="85"/>
      <c r="CC101" s="85"/>
      <c r="CD101" s="85"/>
      <c r="CE101" s="83"/>
      <c r="CF101" s="83"/>
      <c r="CG101" s="83"/>
      <c r="CH101" s="87"/>
      <c r="CI101" s="126"/>
    </row>
    <row r="102" spans="1:87" ht="15" x14ac:dyDescent="0.25">
      <c r="A102" s="545">
        <f t="shared" si="6"/>
        <v>0</v>
      </c>
      <c r="B102" s="115"/>
      <c r="C102" s="116" t="s">
        <v>133</v>
      </c>
      <c r="D102" s="42">
        <v>5</v>
      </c>
      <c r="E102" s="83" t="s">
        <v>109</v>
      </c>
      <c r="F102" s="84">
        <v>5.875818574572885</v>
      </c>
      <c r="G102" s="85">
        <v>5.9646711444458438</v>
      </c>
      <c r="H102" s="85">
        <v>10.106881445035022</v>
      </c>
      <c r="I102" s="83">
        <v>79.909378296204039</v>
      </c>
      <c r="J102" s="83">
        <v>108.31904900117708</v>
      </c>
      <c r="K102" s="83">
        <v>898.04610318331504</v>
      </c>
      <c r="L102" s="83">
        <v>172.24850731449729</v>
      </c>
      <c r="M102" s="83">
        <v>232.66375321664972</v>
      </c>
      <c r="N102" s="83">
        <v>338.96752566445792</v>
      </c>
      <c r="O102" s="83">
        <v>285.49079127833545</v>
      </c>
      <c r="P102" s="83">
        <v>40.487372284936846</v>
      </c>
      <c r="Q102" s="83">
        <v>73.41148038281932</v>
      </c>
      <c r="R102" s="83">
        <v>81.496670927242675</v>
      </c>
      <c r="S102" s="83">
        <v>102.47191011235955</v>
      </c>
      <c r="T102" s="85">
        <v>11.222824268956098</v>
      </c>
      <c r="U102" s="85">
        <v>2.4493501124455381</v>
      </c>
      <c r="V102" s="85">
        <v>1.6924140661573288</v>
      </c>
      <c r="W102" s="83">
        <v>19.208042618782979</v>
      </c>
      <c r="X102" s="85">
        <v>0.25010500000000002</v>
      </c>
      <c r="Y102" s="85">
        <v>4.1015079999999999</v>
      </c>
      <c r="Z102" s="85">
        <v>1.8653324038572305</v>
      </c>
      <c r="AA102" s="85">
        <v>5.7382050000000007</v>
      </c>
      <c r="AB102" s="83">
        <v>150</v>
      </c>
      <c r="AC102" s="83">
        <v>68.693047499999992</v>
      </c>
      <c r="AD102" s="83">
        <v>22.546925500000004</v>
      </c>
      <c r="AE102" s="87">
        <v>0.1</v>
      </c>
      <c r="AF102" s="126">
        <v>0.02</v>
      </c>
      <c r="BB102" s="118"/>
      <c r="BC102" s="344"/>
      <c r="BD102" s="115"/>
      <c r="BE102" s="116"/>
      <c r="BF102" s="116" t="s">
        <v>131</v>
      </c>
      <c r="BG102" s="42">
        <v>3</v>
      </c>
      <c r="BH102" s="83"/>
      <c r="BI102" s="84"/>
      <c r="BJ102" s="85"/>
      <c r="BK102" s="85"/>
      <c r="BL102" s="83"/>
      <c r="BM102" s="83"/>
      <c r="BN102" s="83"/>
      <c r="BO102" s="83"/>
      <c r="BP102" s="83"/>
      <c r="BQ102" s="83"/>
      <c r="BR102" s="83"/>
      <c r="BS102" s="83"/>
      <c r="BT102" s="83"/>
      <c r="BU102" s="83"/>
      <c r="BV102" s="86"/>
      <c r="BW102" s="85"/>
      <c r="BX102" s="85"/>
      <c r="BY102" s="85"/>
      <c r="BZ102" s="86"/>
      <c r="CA102" s="85"/>
      <c r="CB102" s="85"/>
      <c r="CC102" s="85"/>
      <c r="CD102" s="85"/>
      <c r="CE102" s="83"/>
      <c r="CF102" s="83"/>
      <c r="CG102" s="83"/>
      <c r="CH102" s="87"/>
      <c r="CI102" s="126"/>
    </row>
    <row r="103" spans="1:87" ht="15" x14ac:dyDescent="0.25">
      <c r="A103" s="545">
        <f t="shared" si="6"/>
        <v>0</v>
      </c>
      <c r="B103" s="120" t="str">
        <f>IF($BE$6=1,BD105,BD106)</f>
        <v>KF (1. Aufw.)</v>
      </c>
      <c r="C103" s="121" t="s">
        <v>134</v>
      </c>
      <c r="D103" s="55">
        <v>1</v>
      </c>
      <c r="E103" s="56" t="s">
        <v>109</v>
      </c>
      <c r="F103" s="57">
        <v>6.7388257152623279</v>
      </c>
      <c r="G103" s="58">
        <v>7.0843559789600237</v>
      </c>
      <c r="H103" s="58">
        <v>11.309387539543209</v>
      </c>
      <c r="I103" s="56">
        <v>88.166881435361319</v>
      </c>
      <c r="J103" s="56">
        <v>127.54502557453742</v>
      </c>
      <c r="K103" s="56">
        <v>889.40501663542125</v>
      </c>
      <c r="L103" s="56">
        <v>203.67007902876392</v>
      </c>
      <c r="M103" s="56">
        <v>134.64812248402691</v>
      </c>
      <c r="N103" s="56">
        <v>225.65785337271038</v>
      </c>
      <c r="O103" s="56">
        <v>178.18489805424025</v>
      </c>
      <c r="P103" s="56">
        <v>88.245801552576751</v>
      </c>
      <c r="Q103" s="56">
        <v>82.123428567624444</v>
      </c>
      <c r="R103" s="56">
        <v>84.024740457842682</v>
      </c>
      <c r="S103" s="59">
        <v>109.08848227970029</v>
      </c>
      <c r="T103" s="58">
        <v>8.572966000000001</v>
      </c>
      <c r="U103" s="58">
        <v>4.0605029999999998</v>
      </c>
      <c r="V103" s="58">
        <v>2.7506600000000008</v>
      </c>
      <c r="W103" s="59">
        <v>31.123853999999994</v>
      </c>
      <c r="X103" s="58">
        <v>0.23474500000000001</v>
      </c>
      <c r="Y103" s="58">
        <v>3.0521173333333325</v>
      </c>
      <c r="Z103" s="58">
        <v>2.1316100000000002</v>
      </c>
      <c r="AA103" s="58">
        <v>11.110286</v>
      </c>
      <c r="AB103" s="56">
        <v>400</v>
      </c>
      <c r="AC103" s="56">
        <v>86.055779999999984</v>
      </c>
      <c r="AD103" s="56">
        <v>36.697561999999998</v>
      </c>
      <c r="AE103" s="60">
        <v>0.3</v>
      </c>
      <c r="AF103" s="122">
        <v>0.02</v>
      </c>
      <c r="BB103" s="118"/>
      <c r="BC103" s="344"/>
      <c r="BD103" s="115"/>
      <c r="BE103" s="116"/>
      <c r="BF103" s="116" t="s">
        <v>132</v>
      </c>
      <c r="BG103" s="42">
        <v>4</v>
      </c>
      <c r="BH103" s="83"/>
      <c r="BI103" s="84"/>
      <c r="BJ103" s="85"/>
      <c r="BK103" s="85"/>
      <c r="BL103" s="83"/>
      <c r="BM103" s="83"/>
      <c r="BN103" s="83"/>
      <c r="BO103" s="83"/>
      <c r="BP103" s="83"/>
      <c r="BQ103" s="83"/>
      <c r="BR103" s="83"/>
      <c r="BS103" s="83"/>
      <c r="BT103" s="83"/>
      <c r="BU103" s="83"/>
      <c r="BV103" s="86"/>
      <c r="BW103" s="85"/>
      <c r="BX103" s="85"/>
      <c r="BY103" s="85"/>
      <c r="BZ103" s="86"/>
      <c r="CA103" s="85"/>
      <c r="CB103" s="85"/>
      <c r="CC103" s="85"/>
      <c r="CD103" s="85"/>
      <c r="CE103" s="83"/>
      <c r="CF103" s="83"/>
      <c r="CG103" s="83"/>
      <c r="CH103" s="87"/>
      <c r="CI103" s="126"/>
    </row>
    <row r="104" spans="1:87" ht="15" x14ac:dyDescent="0.25">
      <c r="A104" s="545">
        <f t="shared" si="6"/>
        <v>0</v>
      </c>
      <c r="B104" s="115"/>
      <c r="C104" s="116" t="s">
        <v>135</v>
      </c>
      <c r="D104" s="42">
        <v>2</v>
      </c>
      <c r="E104" s="63" t="s">
        <v>109</v>
      </c>
      <c r="F104" s="64">
        <v>6.6635960617614156</v>
      </c>
      <c r="G104" s="65">
        <v>7.0010247193077166</v>
      </c>
      <c r="H104" s="65">
        <v>11.188266581314952</v>
      </c>
      <c r="I104" s="63">
        <v>87.169423327253426</v>
      </c>
      <c r="J104" s="63">
        <v>121.20498872856811</v>
      </c>
      <c r="K104" s="63">
        <v>885.46137447530555</v>
      </c>
      <c r="L104" s="63">
        <v>193.29343709522882</v>
      </c>
      <c r="M104" s="63">
        <v>153.2717523726341</v>
      </c>
      <c r="N104" s="63">
        <v>239.66512139943632</v>
      </c>
      <c r="O104" s="63">
        <v>193.15978824328411</v>
      </c>
      <c r="P104" s="63">
        <v>71.463065679611461</v>
      </c>
      <c r="Q104" s="63">
        <v>81.988157295941733</v>
      </c>
      <c r="R104" s="63">
        <v>83.350267302103546</v>
      </c>
      <c r="S104" s="66">
        <v>113.39882860816462</v>
      </c>
      <c r="T104" s="65">
        <v>8.572966000000001</v>
      </c>
      <c r="U104" s="65">
        <v>3.8465189999999994</v>
      </c>
      <c r="V104" s="65">
        <v>2.5245330000000008</v>
      </c>
      <c r="W104" s="66">
        <v>30.493853999999995</v>
      </c>
      <c r="X104" s="65">
        <v>0.26198499999999997</v>
      </c>
      <c r="Y104" s="65">
        <v>3.3575733333333333</v>
      </c>
      <c r="Z104" s="65">
        <v>1.8679100000000002</v>
      </c>
      <c r="AA104" s="65">
        <v>9.7330089999999991</v>
      </c>
      <c r="AB104" s="63">
        <v>250</v>
      </c>
      <c r="AC104" s="63">
        <v>72.072614999999999</v>
      </c>
      <c r="AD104" s="63">
        <v>33.562561999999993</v>
      </c>
      <c r="AE104" s="67">
        <v>0.1</v>
      </c>
      <c r="AF104" s="123">
        <v>0.02</v>
      </c>
      <c r="BB104" s="118"/>
      <c r="BC104" s="344"/>
      <c r="BD104" s="115"/>
      <c r="BE104" s="116"/>
      <c r="BF104" s="116" t="s">
        <v>133</v>
      </c>
      <c r="BG104" s="42">
        <v>5</v>
      </c>
      <c r="BH104" s="83"/>
      <c r="BI104" s="84"/>
      <c r="BJ104" s="85"/>
      <c r="BK104" s="85"/>
      <c r="BL104" s="83"/>
      <c r="BM104" s="83"/>
      <c r="BN104" s="83"/>
      <c r="BO104" s="83"/>
      <c r="BP104" s="83"/>
      <c r="BQ104" s="83"/>
      <c r="BR104" s="83"/>
      <c r="BS104" s="83"/>
      <c r="BT104" s="83"/>
      <c r="BU104" s="83"/>
      <c r="BV104" s="83"/>
      <c r="BW104" s="85"/>
      <c r="BX104" s="85"/>
      <c r="BY104" s="85"/>
      <c r="BZ104" s="83"/>
      <c r="CA104" s="85"/>
      <c r="CB104" s="85"/>
      <c r="CC104" s="85"/>
      <c r="CD104" s="85"/>
      <c r="CE104" s="83"/>
      <c r="CF104" s="83"/>
      <c r="CG104" s="83"/>
      <c r="CH104" s="87"/>
      <c r="CI104" s="126"/>
    </row>
    <row r="105" spans="1:87" ht="15" x14ac:dyDescent="0.25">
      <c r="A105" s="545">
        <f t="shared" si="6"/>
        <v>0</v>
      </c>
      <c r="B105" s="115"/>
      <c r="C105" s="116" t="s">
        <v>136</v>
      </c>
      <c r="D105" s="42">
        <v>3</v>
      </c>
      <c r="E105" s="63" t="s">
        <v>109</v>
      </c>
      <c r="F105" s="64">
        <v>6.4033986758449437</v>
      </c>
      <c r="G105" s="65">
        <v>6.6826343948614859</v>
      </c>
      <c r="H105" s="65">
        <v>10.805307968807909</v>
      </c>
      <c r="I105" s="63">
        <v>83.875849206981783</v>
      </c>
      <c r="J105" s="63">
        <v>99.891070987284451</v>
      </c>
      <c r="K105" s="63">
        <v>886.32029472269608</v>
      </c>
      <c r="L105" s="63">
        <v>158.66531228884054</v>
      </c>
      <c r="M105" s="63">
        <v>174.23746377146551</v>
      </c>
      <c r="N105" s="63">
        <v>268.07787215413128</v>
      </c>
      <c r="O105" s="63">
        <v>220.51889651971385</v>
      </c>
      <c r="P105" s="63">
        <v>63.36205102335488</v>
      </c>
      <c r="Q105" s="63">
        <v>80.350285081604341</v>
      </c>
      <c r="R105" s="63">
        <v>80.460014144501613</v>
      </c>
      <c r="S105" s="66">
        <v>112.45794865105103</v>
      </c>
      <c r="T105" s="65">
        <v>8.572966000000001</v>
      </c>
      <c r="U105" s="65">
        <v>3.6090269999999998</v>
      </c>
      <c r="V105" s="65">
        <v>2.3424060000000004</v>
      </c>
      <c r="W105" s="66">
        <v>28.963853999999994</v>
      </c>
      <c r="X105" s="65">
        <v>0.27362499999999995</v>
      </c>
      <c r="Y105" s="65">
        <v>3.4327893333333339</v>
      </c>
      <c r="Z105" s="65">
        <v>1.6327099999999999</v>
      </c>
      <c r="AA105" s="65">
        <v>8.6056740000000005</v>
      </c>
      <c r="AB105" s="63">
        <v>250</v>
      </c>
      <c r="AC105" s="63">
        <v>59.683769999999996</v>
      </c>
      <c r="AD105" s="63">
        <v>30.977562000000002</v>
      </c>
      <c r="AE105" s="67">
        <v>0.1</v>
      </c>
      <c r="AF105" s="123">
        <v>0.02</v>
      </c>
      <c r="BB105" s="118"/>
      <c r="BC105" s="344"/>
      <c r="BD105" s="120" t="s">
        <v>44</v>
      </c>
      <c r="BE105" s="121"/>
      <c r="BF105" s="121" t="s">
        <v>134</v>
      </c>
      <c r="BG105" s="55">
        <v>1</v>
      </c>
      <c r="BH105" s="56"/>
      <c r="BI105" s="57"/>
      <c r="BJ105" s="58"/>
      <c r="BK105" s="58"/>
      <c r="BL105" s="56"/>
      <c r="BM105" s="56"/>
      <c r="BN105" s="56"/>
      <c r="BO105" s="56"/>
      <c r="BP105" s="56"/>
      <c r="BQ105" s="56"/>
      <c r="BR105" s="56"/>
      <c r="BS105" s="56"/>
      <c r="BT105" s="56"/>
      <c r="BU105" s="56"/>
      <c r="BV105" s="59"/>
      <c r="BW105" s="58"/>
      <c r="BX105" s="58"/>
      <c r="BY105" s="58"/>
      <c r="BZ105" s="59"/>
      <c r="CA105" s="58"/>
      <c r="CB105" s="58"/>
      <c r="CC105" s="58"/>
      <c r="CD105" s="58"/>
      <c r="CE105" s="56"/>
      <c r="CF105" s="56"/>
      <c r="CG105" s="56"/>
      <c r="CH105" s="60"/>
      <c r="CI105" s="122"/>
    </row>
    <row r="106" spans="1:87" ht="15" x14ac:dyDescent="0.25">
      <c r="A106" s="545">
        <f t="shared" si="6"/>
        <v>0</v>
      </c>
      <c r="B106" s="115"/>
      <c r="C106" s="116" t="s">
        <v>137</v>
      </c>
      <c r="D106" s="42">
        <v>4</v>
      </c>
      <c r="E106" s="63" t="s">
        <v>109</v>
      </c>
      <c r="F106" s="64">
        <v>6.1390341496916401</v>
      </c>
      <c r="G106" s="65">
        <v>6.362952237405092</v>
      </c>
      <c r="H106" s="65">
        <v>10.410731437595643</v>
      </c>
      <c r="I106" s="63">
        <v>79.61323066095872</v>
      </c>
      <c r="J106" s="63">
        <v>84.080042999884625</v>
      </c>
      <c r="K106" s="63">
        <v>883.04127398436242</v>
      </c>
      <c r="L106" s="63">
        <v>133.36975660291571</v>
      </c>
      <c r="M106" s="63">
        <v>196.57296663052907</v>
      </c>
      <c r="N106" s="63">
        <v>288.26040974871682</v>
      </c>
      <c r="O106" s="63">
        <v>249.99897657265464</v>
      </c>
      <c r="P106" s="63">
        <v>53.713525059317604</v>
      </c>
      <c r="Q106" s="63">
        <v>78.260890909984937</v>
      </c>
      <c r="R106" s="63">
        <v>78.05108194991314</v>
      </c>
      <c r="S106" s="66">
        <v>117.27951869681029</v>
      </c>
      <c r="T106" s="65">
        <v>8.572966000000001</v>
      </c>
      <c r="U106" s="65">
        <v>3.3480269999999996</v>
      </c>
      <c r="V106" s="65">
        <v>2.2042790000000005</v>
      </c>
      <c r="W106" s="66">
        <v>26.533854000000002</v>
      </c>
      <c r="X106" s="65">
        <v>0.26966499999999999</v>
      </c>
      <c r="Y106" s="65">
        <v>3.2777653333333334</v>
      </c>
      <c r="Z106" s="65">
        <v>1.4260099999999998</v>
      </c>
      <c r="AA106" s="65">
        <v>7.7282810000000008</v>
      </c>
      <c r="AB106" s="63">
        <v>250</v>
      </c>
      <c r="AC106" s="63">
        <v>48.889244999999988</v>
      </c>
      <c r="AD106" s="63">
        <v>28.942561999999999</v>
      </c>
      <c r="AE106" s="67">
        <v>0.1</v>
      </c>
      <c r="AF106" s="123">
        <v>0.02</v>
      </c>
      <c r="BB106" s="118"/>
      <c r="BC106" s="344"/>
      <c r="BD106" s="119" t="s">
        <v>46</v>
      </c>
      <c r="BE106" s="354"/>
      <c r="BF106" s="116" t="s">
        <v>135</v>
      </c>
      <c r="BG106" s="42">
        <v>2</v>
      </c>
      <c r="BH106" s="63"/>
      <c r="BI106" s="64"/>
      <c r="BJ106" s="65"/>
      <c r="BK106" s="65"/>
      <c r="BL106" s="63"/>
      <c r="BM106" s="63"/>
      <c r="BN106" s="63"/>
      <c r="BO106" s="63"/>
      <c r="BP106" s="63"/>
      <c r="BQ106" s="63"/>
      <c r="BR106" s="63"/>
      <c r="BS106" s="63"/>
      <c r="BT106" s="63"/>
      <c r="BU106" s="63"/>
      <c r="BV106" s="66"/>
      <c r="BW106" s="65"/>
      <c r="BX106" s="65"/>
      <c r="BY106" s="65"/>
      <c r="BZ106" s="66"/>
      <c r="CA106" s="65"/>
      <c r="CB106" s="65"/>
      <c r="CC106" s="65"/>
      <c r="CD106" s="65"/>
      <c r="CE106" s="63"/>
      <c r="CF106" s="63"/>
      <c r="CG106" s="63"/>
      <c r="CH106" s="67"/>
      <c r="CI106" s="123"/>
    </row>
    <row r="107" spans="1:87" ht="15" x14ac:dyDescent="0.25">
      <c r="A107" s="545">
        <f t="shared" si="6"/>
        <v>0</v>
      </c>
      <c r="B107" s="115"/>
      <c r="C107" s="116" t="s">
        <v>138</v>
      </c>
      <c r="D107" s="42">
        <v>5</v>
      </c>
      <c r="E107" s="63" t="s">
        <v>109</v>
      </c>
      <c r="F107" s="64">
        <v>5.9487911050869098</v>
      </c>
      <c r="G107" s="65">
        <v>6.1272492174615572</v>
      </c>
      <c r="H107" s="65">
        <v>10.132673014134244</v>
      </c>
      <c r="I107" s="63">
        <v>76.839337732270195</v>
      </c>
      <c r="J107" s="63">
        <v>77.749054638855469</v>
      </c>
      <c r="K107" s="63">
        <v>879.84596221120773</v>
      </c>
      <c r="L107" s="63">
        <v>123.32346399865568</v>
      </c>
      <c r="M107" s="63">
        <v>201.01212004907887</v>
      </c>
      <c r="N107" s="63">
        <v>293.09842991692165</v>
      </c>
      <c r="O107" s="63">
        <v>257.93357650620578</v>
      </c>
      <c r="P107" s="63">
        <v>46.714654582750306</v>
      </c>
      <c r="Q107" s="63">
        <v>76.46708153595965</v>
      </c>
      <c r="R107" s="63">
        <v>77.024443546757652</v>
      </c>
      <c r="S107" s="66">
        <v>120.70164518250729</v>
      </c>
      <c r="T107" s="65">
        <v>8.572966000000001</v>
      </c>
      <c r="U107" s="65">
        <v>3.0635189999999999</v>
      </c>
      <c r="V107" s="65">
        <v>2.1101520000000007</v>
      </c>
      <c r="W107" s="66">
        <v>23.203854</v>
      </c>
      <c r="X107" s="65">
        <v>0.25010500000000002</v>
      </c>
      <c r="Y107" s="65">
        <v>2.892501333333334</v>
      </c>
      <c r="Z107" s="65">
        <v>1.2478100000000003</v>
      </c>
      <c r="AA107" s="65">
        <v>7.1008300000000002</v>
      </c>
      <c r="AB107" s="63">
        <v>150</v>
      </c>
      <c r="AC107" s="63">
        <v>39.689039999999991</v>
      </c>
      <c r="AD107" s="63">
        <v>27.457561999999999</v>
      </c>
      <c r="AE107" s="67">
        <v>0.1</v>
      </c>
      <c r="AF107" s="123">
        <v>0.02</v>
      </c>
      <c r="BB107" s="118"/>
      <c r="BC107" s="344"/>
      <c r="BD107" s="115"/>
      <c r="BE107" s="116"/>
      <c r="BF107" s="116" t="s">
        <v>136</v>
      </c>
      <c r="BG107" s="42">
        <v>3</v>
      </c>
      <c r="BH107" s="63"/>
      <c r="BI107" s="64"/>
      <c r="BJ107" s="65"/>
      <c r="BK107" s="65"/>
      <c r="BL107" s="63"/>
      <c r="BM107" s="63"/>
      <c r="BN107" s="63"/>
      <c r="BO107" s="63"/>
      <c r="BP107" s="63"/>
      <c r="BQ107" s="63"/>
      <c r="BR107" s="63"/>
      <c r="BS107" s="63"/>
      <c r="BT107" s="63"/>
      <c r="BU107" s="63"/>
      <c r="BV107" s="66"/>
      <c r="BW107" s="65"/>
      <c r="BX107" s="65"/>
      <c r="BY107" s="65"/>
      <c r="BZ107" s="66"/>
      <c r="CA107" s="65"/>
      <c r="CB107" s="65"/>
      <c r="CC107" s="65"/>
      <c r="CD107" s="65"/>
      <c r="CE107" s="63"/>
      <c r="CF107" s="63"/>
      <c r="CG107" s="63"/>
      <c r="CH107" s="67"/>
      <c r="CI107" s="123"/>
    </row>
    <row r="108" spans="1:87" ht="15" x14ac:dyDescent="0.25">
      <c r="A108" s="545">
        <f t="shared" si="6"/>
        <v>0</v>
      </c>
      <c r="B108" s="120" t="str">
        <f>IF($BE$6=1,BD110,BD111)</f>
        <v>KG (1. Aufw.)</v>
      </c>
      <c r="C108" s="121" t="s">
        <v>139</v>
      </c>
      <c r="D108" s="55">
        <v>1</v>
      </c>
      <c r="E108" s="78" t="s">
        <v>109</v>
      </c>
      <c r="F108" s="79">
        <v>6.2676890468788038</v>
      </c>
      <c r="G108" s="80">
        <v>6.5094243681014312</v>
      </c>
      <c r="H108" s="80">
        <v>10.613562902363668</v>
      </c>
      <c r="I108" s="78">
        <v>83.046627236428648</v>
      </c>
      <c r="J108" s="78">
        <v>121.7598261777553</v>
      </c>
      <c r="K108" s="78">
        <v>869.8498815997782</v>
      </c>
      <c r="L108" s="78">
        <v>194.30541644008261</v>
      </c>
      <c r="M108" s="78">
        <v>155.89218448097952</v>
      </c>
      <c r="N108" s="78">
        <v>243.06388032389486</v>
      </c>
      <c r="O108" s="78">
        <v>202.98784921772628</v>
      </c>
      <c r="P108" s="78">
        <v>77.486101539574207</v>
      </c>
      <c r="Q108" s="78">
        <v>78.847346321047041</v>
      </c>
      <c r="R108" s="78">
        <v>83.697294378552286</v>
      </c>
      <c r="S108" s="81">
        <v>130</v>
      </c>
      <c r="T108" s="80">
        <v>12.052865739167608</v>
      </c>
      <c r="U108" s="80">
        <v>4.2142641712936264</v>
      </c>
      <c r="V108" s="80">
        <v>2.5190928104611157</v>
      </c>
      <c r="W108" s="81">
        <v>31.15695068056586</v>
      </c>
      <c r="X108" s="80">
        <v>0.23474500000000001</v>
      </c>
      <c r="Y108" s="80">
        <v>3.0521173333333325</v>
      </c>
      <c r="Z108" s="80">
        <v>2.3846927262851483</v>
      </c>
      <c r="AA108" s="80">
        <v>11.110286</v>
      </c>
      <c r="AB108" s="78">
        <v>400</v>
      </c>
      <c r="AC108" s="78">
        <v>86.055779999999984</v>
      </c>
      <c r="AD108" s="78">
        <v>36.697561999999998</v>
      </c>
      <c r="AE108" s="82">
        <v>0.3</v>
      </c>
      <c r="AF108" s="125">
        <v>0.02</v>
      </c>
      <c r="BB108" s="118"/>
      <c r="BC108" s="344"/>
      <c r="BD108" s="115"/>
      <c r="BE108" s="116"/>
      <c r="BF108" s="116" t="s">
        <v>137</v>
      </c>
      <c r="BG108" s="42">
        <v>4</v>
      </c>
      <c r="BH108" s="63"/>
      <c r="BI108" s="64"/>
      <c r="BJ108" s="65"/>
      <c r="BK108" s="65"/>
      <c r="BL108" s="63"/>
      <c r="BM108" s="63"/>
      <c r="BN108" s="63"/>
      <c r="BO108" s="63"/>
      <c r="BP108" s="63"/>
      <c r="BQ108" s="63"/>
      <c r="BR108" s="63"/>
      <c r="BS108" s="63"/>
      <c r="BT108" s="63"/>
      <c r="BU108" s="63"/>
      <c r="BV108" s="66"/>
      <c r="BW108" s="65"/>
      <c r="BX108" s="65"/>
      <c r="BY108" s="65"/>
      <c r="BZ108" s="66"/>
      <c r="CA108" s="65"/>
      <c r="CB108" s="65"/>
      <c r="CC108" s="65"/>
      <c r="CD108" s="65"/>
      <c r="CE108" s="63"/>
      <c r="CF108" s="63"/>
      <c r="CG108" s="63"/>
      <c r="CH108" s="67"/>
      <c r="CI108" s="123"/>
    </row>
    <row r="109" spans="1:87" ht="15" x14ac:dyDescent="0.25">
      <c r="A109" s="545">
        <f t="shared" si="6"/>
        <v>0</v>
      </c>
      <c r="B109" s="115"/>
      <c r="C109" s="116" t="s">
        <v>140</v>
      </c>
      <c r="D109" s="42">
        <v>2</v>
      </c>
      <c r="E109" s="83" t="s">
        <v>109</v>
      </c>
      <c r="F109" s="84">
        <v>6.0997643997698345</v>
      </c>
      <c r="G109" s="85">
        <v>6.3010768474192282</v>
      </c>
      <c r="H109" s="85">
        <v>10.368721034606533</v>
      </c>
      <c r="I109" s="83">
        <v>81.233276335757381</v>
      </c>
      <c r="J109" s="83">
        <v>113.16748530016751</v>
      </c>
      <c r="K109" s="83">
        <v>869.03487730826532</v>
      </c>
      <c r="L109" s="83">
        <v>180.25182478572276</v>
      </c>
      <c r="M109" s="83">
        <v>168.10151459081632</v>
      </c>
      <c r="N109" s="83">
        <v>259.23765794875607</v>
      </c>
      <c r="O109" s="83">
        <v>216.7947094701004</v>
      </c>
      <c r="P109" s="83">
        <v>72.787374734464692</v>
      </c>
      <c r="Q109" s="83">
        <v>77.542185943548375</v>
      </c>
      <c r="R109" s="83">
        <v>82.630375573660203</v>
      </c>
      <c r="S109" s="86">
        <v>130</v>
      </c>
      <c r="T109" s="85">
        <v>12.052865739167608</v>
      </c>
      <c r="U109" s="85">
        <v>3.9775303838113629</v>
      </c>
      <c r="V109" s="85">
        <v>2.250797647366801</v>
      </c>
      <c r="W109" s="86">
        <v>30.52628074718433</v>
      </c>
      <c r="X109" s="85">
        <v>0.26198499999999997</v>
      </c>
      <c r="Y109" s="85">
        <v>3.3575733333333333</v>
      </c>
      <c r="Z109" s="85">
        <v>2.1210927262851484</v>
      </c>
      <c r="AA109" s="85">
        <v>9.7330089999999991</v>
      </c>
      <c r="AB109" s="83">
        <v>250</v>
      </c>
      <c r="AC109" s="83">
        <v>72.072614999999999</v>
      </c>
      <c r="AD109" s="83">
        <v>33.562561999999993</v>
      </c>
      <c r="AE109" s="87">
        <v>0.1</v>
      </c>
      <c r="AF109" s="126">
        <v>0.02</v>
      </c>
      <c r="BB109" s="118"/>
      <c r="BC109" s="344"/>
      <c r="BD109" s="115"/>
      <c r="BE109" s="116"/>
      <c r="BF109" s="116" t="s">
        <v>138</v>
      </c>
      <c r="BG109" s="42">
        <v>5</v>
      </c>
      <c r="BH109" s="63"/>
      <c r="BI109" s="64"/>
      <c r="BJ109" s="65"/>
      <c r="BK109" s="65"/>
      <c r="BL109" s="63"/>
      <c r="BM109" s="63"/>
      <c r="BN109" s="63"/>
      <c r="BO109" s="63"/>
      <c r="BP109" s="63"/>
      <c r="BQ109" s="63"/>
      <c r="BR109" s="63"/>
      <c r="BS109" s="63"/>
      <c r="BT109" s="63"/>
      <c r="BU109" s="63"/>
      <c r="BV109" s="66"/>
      <c r="BW109" s="65"/>
      <c r="BX109" s="65"/>
      <c r="BY109" s="65"/>
      <c r="BZ109" s="66"/>
      <c r="CA109" s="65"/>
      <c r="CB109" s="65"/>
      <c r="CC109" s="65"/>
      <c r="CD109" s="65"/>
      <c r="CE109" s="63"/>
      <c r="CF109" s="63"/>
      <c r="CG109" s="63"/>
      <c r="CH109" s="67"/>
      <c r="CI109" s="123"/>
    </row>
    <row r="110" spans="1:87" ht="15" x14ac:dyDescent="0.25">
      <c r="A110" s="545">
        <f t="shared" si="6"/>
        <v>0</v>
      </c>
      <c r="B110" s="115"/>
      <c r="C110" s="116" t="s">
        <v>141</v>
      </c>
      <c r="D110" s="42">
        <v>3</v>
      </c>
      <c r="E110" s="83" t="s">
        <v>109</v>
      </c>
      <c r="F110" s="84">
        <v>5.8514742739857182</v>
      </c>
      <c r="G110" s="85">
        <v>5.988884219304234</v>
      </c>
      <c r="H110" s="85">
        <v>10.010316531727996</v>
      </c>
      <c r="I110" s="83">
        <v>78.443113390495313</v>
      </c>
      <c r="J110" s="83">
        <v>101.3839998838848</v>
      </c>
      <c r="K110" s="83">
        <v>869.97103715572359</v>
      </c>
      <c r="L110" s="83">
        <v>161.12138196930971</v>
      </c>
      <c r="M110" s="83">
        <v>181.05756449177539</v>
      </c>
      <c r="N110" s="83">
        <v>278.99153857763878</v>
      </c>
      <c r="O110" s="83">
        <v>233.59555145371098</v>
      </c>
      <c r="P110" s="83">
        <v>71.391791704199193</v>
      </c>
      <c r="Q110" s="83">
        <v>75.399331861478231</v>
      </c>
      <c r="R110" s="83">
        <v>80.976041093066144</v>
      </c>
      <c r="S110" s="86">
        <v>129.24471060192104</v>
      </c>
      <c r="T110" s="85">
        <v>12.052865739167608</v>
      </c>
      <c r="U110" s="85">
        <v>3.7147893346827483</v>
      </c>
      <c r="V110" s="85">
        <v>2.034707604298621</v>
      </c>
      <c r="W110" s="86">
        <v>28.994653766114894</v>
      </c>
      <c r="X110" s="85">
        <v>0.27362499999999995</v>
      </c>
      <c r="Y110" s="85">
        <v>3.4327893333333339</v>
      </c>
      <c r="Z110" s="85">
        <v>1.8860927262851486</v>
      </c>
      <c r="AA110" s="85">
        <v>8.6056740000000005</v>
      </c>
      <c r="AB110" s="83">
        <v>250</v>
      </c>
      <c r="AC110" s="83">
        <v>59.683769999999996</v>
      </c>
      <c r="AD110" s="83">
        <v>30.977562000000002</v>
      </c>
      <c r="AE110" s="87">
        <v>0.1</v>
      </c>
      <c r="AF110" s="126">
        <v>0.02</v>
      </c>
      <c r="BB110" s="118"/>
      <c r="BC110" s="344"/>
      <c r="BD110" s="120" t="s">
        <v>51</v>
      </c>
      <c r="BE110" s="121"/>
      <c r="BF110" s="121" t="s">
        <v>139</v>
      </c>
      <c r="BG110" s="55">
        <v>1</v>
      </c>
      <c r="BH110" s="78"/>
      <c r="BI110" s="79"/>
      <c r="BJ110" s="80"/>
      <c r="BK110" s="80"/>
      <c r="BL110" s="78"/>
      <c r="BM110" s="78"/>
      <c r="BN110" s="78"/>
      <c r="BO110" s="78"/>
      <c r="BP110" s="78"/>
      <c r="BQ110" s="78"/>
      <c r="BR110" s="78"/>
      <c r="BS110" s="78"/>
      <c r="BT110" s="78"/>
      <c r="BU110" s="78"/>
      <c r="BV110" s="81"/>
      <c r="BW110" s="80"/>
      <c r="BX110" s="80"/>
      <c r="BY110" s="80"/>
      <c r="BZ110" s="81"/>
      <c r="CA110" s="80"/>
      <c r="CB110" s="80"/>
      <c r="CC110" s="80"/>
      <c r="CD110" s="80"/>
      <c r="CE110" s="78"/>
      <c r="CF110" s="78"/>
      <c r="CG110" s="78"/>
      <c r="CH110" s="82"/>
      <c r="CI110" s="125"/>
    </row>
    <row r="111" spans="1:87" ht="15" x14ac:dyDescent="0.25">
      <c r="A111" s="545">
        <f t="shared" si="6"/>
        <v>0</v>
      </c>
      <c r="B111" s="115"/>
      <c r="C111" s="116" t="s">
        <v>142</v>
      </c>
      <c r="D111" s="42">
        <v>4</v>
      </c>
      <c r="E111" s="83" t="s">
        <v>109</v>
      </c>
      <c r="F111" s="84">
        <v>5.3759958777217856</v>
      </c>
      <c r="G111" s="85">
        <v>5.3774864302061465</v>
      </c>
      <c r="H111" s="85">
        <v>9.3338877629824815</v>
      </c>
      <c r="I111" s="83">
        <v>73.52303368205736</v>
      </c>
      <c r="J111" s="83">
        <v>92.623653506265242</v>
      </c>
      <c r="K111" s="83">
        <v>872.73524142965846</v>
      </c>
      <c r="L111" s="83">
        <v>147.01983874560733</v>
      </c>
      <c r="M111" s="83">
        <v>193.26396588510286</v>
      </c>
      <c r="N111" s="83">
        <v>286.99047482403398</v>
      </c>
      <c r="O111" s="83">
        <v>242.85937806830123</v>
      </c>
      <c r="P111" s="83">
        <v>66.790961667090457</v>
      </c>
      <c r="Q111" s="83">
        <v>70.327604489485267</v>
      </c>
      <c r="R111" s="83">
        <v>79.598513842265262</v>
      </c>
      <c r="S111" s="86">
        <v>129</v>
      </c>
      <c r="T111" s="85">
        <v>12.052865739167608</v>
      </c>
      <c r="U111" s="85">
        <v>3.4260410239077803</v>
      </c>
      <c r="V111" s="85">
        <v>1.8708226812565769</v>
      </c>
      <c r="W111" s="86">
        <v>26.562069737357568</v>
      </c>
      <c r="X111" s="85">
        <v>0.26966499999999999</v>
      </c>
      <c r="Y111" s="85">
        <v>3.2777653333333334</v>
      </c>
      <c r="Z111" s="85">
        <v>1.6796927262851487</v>
      </c>
      <c r="AA111" s="85">
        <v>7.7282810000000008</v>
      </c>
      <c r="AB111" s="83">
        <v>250</v>
      </c>
      <c r="AC111" s="83">
        <v>48.889244999999988</v>
      </c>
      <c r="AD111" s="83">
        <v>28.942561999999999</v>
      </c>
      <c r="AE111" s="87">
        <v>0.1</v>
      </c>
      <c r="AF111" s="126">
        <v>0.02</v>
      </c>
      <c r="BB111" s="118"/>
      <c r="BC111" s="344"/>
      <c r="BD111" s="119" t="s">
        <v>53</v>
      </c>
      <c r="BE111" s="354"/>
      <c r="BF111" s="116" t="s">
        <v>140</v>
      </c>
      <c r="BG111" s="42">
        <v>2</v>
      </c>
      <c r="BH111" s="83"/>
      <c r="BI111" s="84"/>
      <c r="BJ111" s="85"/>
      <c r="BK111" s="85"/>
      <c r="BL111" s="83"/>
      <c r="BM111" s="83"/>
      <c r="BN111" s="83"/>
      <c r="BO111" s="83"/>
      <c r="BP111" s="83"/>
      <c r="BQ111" s="83"/>
      <c r="BR111" s="83"/>
      <c r="BS111" s="83"/>
      <c r="BT111" s="83"/>
      <c r="BU111" s="83"/>
      <c r="BV111" s="86"/>
      <c r="BW111" s="85"/>
      <c r="BX111" s="85"/>
      <c r="BY111" s="85"/>
      <c r="BZ111" s="86"/>
      <c r="CA111" s="85"/>
      <c r="CB111" s="85"/>
      <c r="CC111" s="85"/>
      <c r="CD111" s="85"/>
      <c r="CE111" s="83"/>
      <c r="CF111" s="83"/>
      <c r="CG111" s="83"/>
      <c r="CH111" s="87"/>
      <c r="CI111" s="126"/>
    </row>
    <row r="112" spans="1:87" ht="15.75" thickBot="1" x14ac:dyDescent="0.3">
      <c r="A112" s="546">
        <f t="shared" si="6"/>
        <v>0</v>
      </c>
      <c r="B112" s="128"/>
      <c r="C112" s="129" t="s">
        <v>143</v>
      </c>
      <c r="D112" s="92">
        <v>5</v>
      </c>
      <c r="E112" s="93" t="s">
        <v>109</v>
      </c>
      <c r="F112" s="94">
        <v>4.8789577511340863</v>
      </c>
      <c r="G112" s="95">
        <v>4.7491437450211542</v>
      </c>
      <c r="H112" s="95">
        <v>8.606625267951868</v>
      </c>
      <c r="I112" s="93">
        <v>68.249103476016288</v>
      </c>
      <c r="J112" s="93">
        <v>86.39147712326978</v>
      </c>
      <c r="K112" s="93">
        <v>871.89001758052723</v>
      </c>
      <c r="L112" s="93">
        <v>137.05739400421561</v>
      </c>
      <c r="M112" s="93">
        <v>198.13328023077585</v>
      </c>
      <c r="N112" s="93">
        <v>295.82303105124089</v>
      </c>
      <c r="O112" s="93">
        <v>252.17521602132663</v>
      </c>
      <c r="P112" s="93">
        <v>67.314522509885649</v>
      </c>
      <c r="Q112" s="93">
        <v>64.956715660227545</v>
      </c>
      <c r="R112" s="93">
        <v>78.608847825937801</v>
      </c>
      <c r="S112" s="96">
        <v>128.22379265679734</v>
      </c>
      <c r="T112" s="95">
        <v>12.052865739167608</v>
      </c>
      <c r="U112" s="95">
        <v>3.1112854514864599</v>
      </c>
      <c r="V112" s="95">
        <v>1.7591428782406675</v>
      </c>
      <c r="W112" s="96">
        <v>23.228528660912332</v>
      </c>
      <c r="X112" s="95">
        <v>0.25010500000000002</v>
      </c>
      <c r="Y112" s="95">
        <v>2.892501333333334</v>
      </c>
      <c r="Z112" s="95">
        <v>1.5018927262851485</v>
      </c>
      <c r="AA112" s="95">
        <v>7.1008300000000002</v>
      </c>
      <c r="AB112" s="93">
        <v>150</v>
      </c>
      <c r="AC112" s="93">
        <v>39.689039999999991</v>
      </c>
      <c r="AD112" s="93">
        <v>27.457561999999999</v>
      </c>
      <c r="AE112" s="97">
        <v>0.1</v>
      </c>
      <c r="AF112" s="130">
        <v>0.02</v>
      </c>
      <c r="BB112" s="118"/>
      <c r="BC112" s="344"/>
      <c r="BD112" s="115"/>
      <c r="BE112" s="116"/>
      <c r="BF112" s="116" t="s">
        <v>141</v>
      </c>
      <c r="BG112" s="42">
        <v>3</v>
      </c>
      <c r="BH112" s="83"/>
      <c r="BI112" s="84"/>
      <c r="BJ112" s="85"/>
      <c r="BK112" s="85"/>
      <c r="BL112" s="83"/>
      <c r="BM112" s="83"/>
      <c r="BN112" s="83"/>
      <c r="BO112" s="83"/>
      <c r="BP112" s="83"/>
      <c r="BQ112" s="83"/>
      <c r="BR112" s="83"/>
      <c r="BS112" s="83"/>
      <c r="BT112" s="83"/>
      <c r="BU112" s="83"/>
      <c r="BV112" s="86"/>
      <c r="BW112" s="85"/>
      <c r="BX112" s="85"/>
      <c r="BY112" s="85"/>
      <c r="BZ112" s="86"/>
      <c r="CA112" s="85"/>
      <c r="CB112" s="85"/>
      <c r="CC112" s="85"/>
      <c r="CD112" s="85"/>
      <c r="CE112" s="83"/>
      <c r="CF112" s="83"/>
      <c r="CG112" s="83"/>
      <c r="CH112" s="87"/>
      <c r="CI112" s="126"/>
    </row>
    <row r="113" spans="1:87" ht="15" customHeight="1" x14ac:dyDescent="0.25">
      <c r="A113" s="554" t="str">
        <f>IF($BE$6=1,BB115,BC115)</f>
        <v>Silagen Reinbestände</v>
      </c>
      <c r="B113" s="131" t="str">
        <f>IF($BE$6=1,BD115,BD116)</f>
        <v>Knaulgras (1. Aufw.)</v>
      </c>
      <c r="C113" s="132" t="s">
        <v>144</v>
      </c>
      <c r="D113" s="31">
        <v>1</v>
      </c>
      <c r="E113" s="100" t="s">
        <v>109</v>
      </c>
      <c r="F113" s="101">
        <v>6.9578097032590964</v>
      </c>
      <c r="G113" s="101">
        <v>7.3117518438176452</v>
      </c>
      <c r="H113" s="101">
        <v>11.680302893655165</v>
      </c>
      <c r="I113" s="102">
        <v>91.264120053674844</v>
      </c>
      <c r="J113" s="102">
        <v>169.84462832736466</v>
      </c>
      <c r="K113" s="102">
        <v>895.23406155944508</v>
      </c>
      <c r="L113" s="102">
        <v>273.66635571389867</v>
      </c>
      <c r="M113" s="102">
        <v>192.135682116787</v>
      </c>
      <c r="N113" s="102">
        <v>409.18614059729953</v>
      </c>
      <c r="O113" s="102">
        <v>228.67831263942492</v>
      </c>
      <c r="P113" s="102">
        <v>77.169813801707846</v>
      </c>
      <c r="Q113" s="102">
        <v>82.132381463666036</v>
      </c>
      <c r="R113" s="102">
        <v>87.58303294150835</v>
      </c>
      <c r="S113" s="102">
        <v>104.92427111115032</v>
      </c>
      <c r="T113" s="101">
        <v>3.67</v>
      </c>
      <c r="U113" s="101">
        <v>4.9114597266696265</v>
      </c>
      <c r="V113" s="101">
        <v>1.68</v>
      </c>
      <c r="W113" s="102">
        <v>42.46890599826768</v>
      </c>
      <c r="X113" s="101"/>
      <c r="Y113" s="101"/>
      <c r="Z113" s="101"/>
      <c r="AA113" s="101"/>
      <c r="AB113" s="101"/>
      <c r="AC113" s="101"/>
      <c r="AD113" s="101"/>
      <c r="AE113" s="101"/>
      <c r="AF113" s="104"/>
      <c r="BB113" s="118"/>
      <c r="BC113" s="344"/>
      <c r="BD113" s="115"/>
      <c r="BE113" s="116"/>
      <c r="BF113" s="116" t="s">
        <v>142</v>
      </c>
      <c r="BG113" s="42">
        <v>4</v>
      </c>
      <c r="BH113" s="83"/>
      <c r="BI113" s="84"/>
      <c r="BJ113" s="85"/>
      <c r="BK113" s="85"/>
      <c r="BL113" s="83"/>
      <c r="BM113" s="83"/>
      <c r="BN113" s="83"/>
      <c r="BO113" s="83"/>
      <c r="BP113" s="83"/>
      <c r="BQ113" s="83"/>
      <c r="BR113" s="83"/>
      <c r="BS113" s="83"/>
      <c r="BT113" s="83"/>
      <c r="BU113" s="83"/>
      <c r="BV113" s="86"/>
      <c r="BW113" s="85"/>
      <c r="BX113" s="85"/>
      <c r="BY113" s="85"/>
      <c r="BZ113" s="86"/>
      <c r="CA113" s="85"/>
      <c r="CB113" s="85"/>
      <c r="CC113" s="85"/>
      <c r="CD113" s="85"/>
      <c r="CE113" s="83"/>
      <c r="CF113" s="83"/>
      <c r="CG113" s="83"/>
      <c r="CH113" s="87"/>
      <c r="CI113" s="126"/>
    </row>
    <row r="114" spans="1:87" ht="15.75" thickBot="1" x14ac:dyDescent="0.3">
      <c r="A114" s="545">
        <f t="shared" ref="A114:A147" si="7">IF($BE$6=1,BB115,BB116)</f>
        <v>0</v>
      </c>
      <c r="B114" s="115"/>
      <c r="C114" s="116" t="s">
        <v>145</v>
      </c>
      <c r="D114" s="42">
        <v>2</v>
      </c>
      <c r="E114" s="105" t="s">
        <v>109</v>
      </c>
      <c r="F114" s="65">
        <v>6.7615195804937205</v>
      </c>
      <c r="G114" s="65">
        <v>7.0846596264537425</v>
      </c>
      <c r="H114" s="65">
        <v>11.375855327534564</v>
      </c>
      <c r="I114" s="63">
        <v>88.933411166904236</v>
      </c>
      <c r="J114" s="63">
        <v>136.04545137318266</v>
      </c>
      <c r="K114" s="63">
        <v>900.99228224917317</v>
      </c>
      <c r="L114" s="63">
        <v>217.59942503954363</v>
      </c>
      <c r="M114" s="63">
        <v>219.3319604797035</v>
      </c>
      <c r="N114" s="63">
        <v>424.12667367840186</v>
      </c>
      <c r="O114" s="63">
        <v>242.9974879220149</v>
      </c>
      <c r="P114" s="63">
        <v>60.370979241831002</v>
      </c>
      <c r="Q114" s="63">
        <v>81.168954244035177</v>
      </c>
      <c r="R114" s="63">
        <v>84.78440825832584</v>
      </c>
      <c r="S114" s="63">
        <v>98.924731182795696</v>
      </c>
      <c r="T114" s="65">
        <v>3.16</v>
      </c>
      <c r="U114" s="65">
        <v>4.492375616382505</v>
      </c>
      <c r="V114" s="65">
        <v>1.5</v>
      </c>
      <c r="W114" s="63">
        <v>42.077237143086293</v>
      </c>
      <c r="X114" s="65"/>
      <c r="Y114" s="65"/>
      <c r="Z114" s="65"/>
      <c r="AA114" s="65"/>
      <c r="AB114" s="65"/>
      <c r="AC114" s="65"/>
      <c r="AD114" s="65"/>
      <c r="AE114" s="65"/>
      <c r="AF114" s="69"/>
      <c r="BB114" s="127"/>
      <c r="BC114" s="345"/>
      <c r="BD114" s="128"/>
      <c r="BE114" s="129"/>
      <c r="BF114" s="129" t="s">
        <v>143</v>
      </c>
      <c r="BG114" s="92">
        <v>5</v>
      </c>
      <c r="BH114" s="93"/>
      <c r="BI114" s="94"/>
      <c r="BJ114" s="95"/>
      <c r="BK114" s="95"/>
      <c r="BL114" s="93"/>
      <c r="BM114" s="93"/>
      <c r="BN114" s="93"/>
      <c r="BO114" s="93"/>
      <c r="BP114" s="93"/>
      <c r="BQ114" s="93"/>
      <c r="BR114" s="93"/>
      <c r="BS114" s="93"/>
      <c r="BT114" s="93"/>
      <c r="BU114" s="93"/>
      <c r="BV114" s="96"/>
      <c r="BW114" s="95"/>
      <c r="BX114" s="95"/>
      <c r="BY114" s="95"/>
      <c r="BZ114" s="96"/>
      <c r="CA114" s="95"/>
      <c r="CB114" s="95"/>
      <c r="CC114" s="95"/>
      <c r="CD114" s="95"/>
      <c r="CE114" s="93"/>
      <c r="CF114" s="93"/>
      <c r="CG114" s="93"/>
      <c r="CH114" s="97"/>
      <c r="CI114" s="130"/>
    </row>
    <row r="115" spans="1:87" ht="15" customHeight="1" x14ac:dyDescent="0.25">
      <c r="A115" s="545">
        <f t="shared" si="7"/>
        <v>0</v>
      </c>
      <c r="B115" s="115"/>
      <c r="C115" s="116" t="s">
        <v>146</v>
      </c>
      <c r="D115" s="42">
        <v>3</v>
      </c>
      <c r="E115" s="105" t="s">
        <v>109</v>
      </c>
      <c r="F115" s="65">
        <v>6.255467645930084</v>
      </c>
      <c r="G115" s="65">
        <v>6.4551483780129804</v>
      </c>
      <c r="H115" s="65">
        <v>10.641210950017687</v>
      </c>
      <c r="I115" s="63">
        <v>82.895617841187175</v>
      </c>
      <c r="J115" s="63">
        <v>96.152731308634884</v>
      </c>
      <c r="K115" s="63">
        <v>908.07611547796523</v>
      </c>
      <c r="L115" s="63">
        <v>152.61759027372884</v>
      </c>
      <c r="M115" s="63">
        <v>270.65595558411633</v>
      </c>
      <c r="N115" s="63">
        <v>483.1453950292717</v>
      </c>
      <c r="O115" s="63">
        <v>289.287466634434</v>
      </c>
      <c r="P115" s="63">
        <v>62.836716424492167</v>
      </c>
      <c r="Q115" s="63">
        <v>77.524929470609237</v>
      </c>
      <c r="R115" s="63">
        <v>79.560216434471741</v>
      </c>
      <c r="S115" s="63">
        <v>91.626018609153533</v>
      </c>
      <c r="T115" s="65">
        <v>2.76</v>
      </c>
      <c r="U115" s="65">
        <v>3.8110506213630795</v>
      </c>
      <c r="V115" s="65">
        <v>1.35</v>
      </c>
      <c r="W115" s="63">
        <v>37.552599999999998</v>
      </c>
      <c r="X115" s="65"/>
      <c r="Y115" s="65"/>
      <c r="Z115" s="65"/>
      <c r="AA115" s="65"/>
      <c r="AB115" s="65"/>
      <c r="AC115" s="65"/>
      <c r="AD115" s="65"/>
      <c r="AE115" s="65"/>
      <c r="AF115" s="69"/>
      <c r="BB115" s="369" t="s">
        <v>972</v>
      </c>
      <c r="BC115" s="370" t="s">
        <v>1042</v>
      </c>
      <c r="BD115" s="131" t="s">
        <v>58</v>
      </c>
      <c r="BE115" s="132"/>
      <c r="BF115" s="132" t="s">
        <v>144</v>
      </c>
      <c r="BG115" s="31">
        <v>1</v>
      </c>
      <c r="BH115" s="100"/>
      <c r="BI115" s="101"/>
      <c r="BJ115" s="101"/>
      <c r="BK115" s="101"/>
      <c r="BL115" s="102"/>
      <c r="BM115" s="102"/>
      <c r="BN115" s="102"/>
      <c r="BO115" s="102"/>
      <c r="BP115" s="102"/>
      <c r="BQ115" s="102"/>
      <c r="BR115" s="102"/>
      <c r="BS115" s="102"/>
      <c r="BT115" s="102"/>
      <c r="BU115" s="102"/>
      <c r="BV115" s="102"/>
      <c r="BW115" s="101"/>
      <c r="BX115" s="101"/>
      <c r="BY115" s="101"/>
      <c r="BZ115" s="102"/>
      <c r="CA115" s="101"/>
      <c r="CB115" s="101"/>
      <c r="CC115" s="101"/>
      <c r="CD115" s="101"/>
      <c r="CE115" s="101"/>
      <c r="CF115" s="101"/>
      <c r="CG115" s="101"/>
      <c r="CH115" s="101"/>
      <c r="CI115" s="104"/>
    </row>
    <row r="116" spans="1:87" ht="15" x14ac:dyDescent="0.25">
      <c r="A116" s="545">
        <f t="shared" si="7"/>
        <v>0</v>
      </c>
      <c r="B116" s="115"/>
      <c r="C116" s="116" t="s">
        <v>147</v>
      </c>
      <c r="D116" s="42">
        <v>4</v>
      </c>
      <c r="E116" s="105" t="s">
        <v>109</v>
      </c>
      <c r="F116" s="65">
        <v>5.755256935323338</v>
      </c>
      <c r="G116" s="65">
        <v>5.8244357619844314</v>
      </c>
      <c r="H116" s="65">
        <v>9.9191834775420222</v>
      </c>
      <c r="I116" s="63">
        <v>75.051189813351726</v>
      </c>
      <c r="J116" s="63">
        <v>73.430729532601859</v>
      </c>
      <c r="K116" s="63">
        <v>911.19061712223368</v>
      </c>
      <c r="L116" s="63">
        <v>116.51961637711496</v>
      </c>
      <c r="M116" s="63">
        <v>317.17398023070143</v>
      </c>
      <c r="N116" s="63">
        <v>532.88332850030781</v>
      </c>
      <c r="O116" s="63">
        <v>340.8621023262408</v>
      </c>
      <c r="P116" s="63">
        <v>42.231528215118495</v>
      </c>
      <c r="Q116" s="63">
        <v>72.237070139874149</v>
      </c>
      <c r="R116" s="63">
        <v>75.794797295459631</v>
      </c>
      <c r="S116" s="63">
        <v>88.823420818662441</v>
      </c>
      <c r="T116" s="65">
        <v>2.48</v>
      </c>
      <c r="U116" s="65">
        <v>3.4286548053590811</v>
      </c>
      <c r="V116" s="65">
        <v>1.24</v>
      </c>
      <c r="W116" s="63">
        <v>35.113412529121085</v>
      </c>
      <c r="X116" s="65"/>
      <c r="Y116" s="65"/>
      <c r="Z116" s="65"/>
      <c r="AA116" s="65"/>
      <c r="AB116" s="65"/>
      <c r="AC116" s="65"/>
      <c r="AD116" s="65"/>
      <c r="AE116" s="65"/>
      <c r="AF116" s="69"/>
      <c r="BB116" s="133"/>
      <c r="BC116" s="282"/>
      <c r="BD116" s="119" t="s">
        <v>60</v>
      </c>
      <c r="BE116" s="354"/>
      <c r="BF116" s="116" t="s">
        <v>145</v>
      </c>
      <c r="BG116" s="42">
        <v>2</v>
      </c>
      <c r="BH116" s="105"/>
      <c r="BI116" s="65"/>
      <c r="BJ116" s="65"/>
      <c r="BK116" s="65"/>
      <c r="BL116" s="63"/>
      <c r="BM116" s="63"/>
      <c r="BN116" s="63"/>
      <c r="BO116" s="63"/>
      <c r="BP116" s="63"/>
      <c r="BQ116" s="63"/>
      <c r="BR116" s="63"/>
      <c r="BS116" s="63"/>
      <c r="BT116" s="63"/>
      <c r="BU116" s="63"/>
      <c r="BV116" s="63"/>
      <c r="BW116" s="65"/>
      <c r="BX116" s="65"/>
      <c r="BY116" s="65"/>
      <c r="BZ116" s="63"/>
      <c r="CA116" s="65"/>
      <c r="CB116" s="65"/>
      <c r="CC116" s="65"/>
      <c r="CD116" s="65"/>
      <c r="CE116" s="65"/>
      <c r="CF116" s="65"/>
      <c r="CG116" s="65"/>
      <c r="CH116" s="65"/>
      <c r="CI116" s="69"/>
    </row>
    <row r="117" spans="1:87" ht="15" x14ac:dyDescent="0.25">
      <c r="A117" s="545">
        <f t="shared" si="7"/>
        <v>0</v>
      </c>
      <c r="B117" s="115"/>
      <c r="C117" s="116" t="s">
        <v>148</v>
      </c>
      <c r="D117" s="42">
        <v>5</v>
      </c>
      <c r="E117" s="105" t="s">
        <v>109</v>
      </c>
      <c r="F117" s="65">
        <v>5.428628490089876</v>
      </c>
      <c r="G117" s="65">
        <v>5.405806573834818</v>
      </c>
      <c r="H117" s="65">
        <v>9.4511057718415472</v>
      </c>
      <c r="I117" s="63">
        <v>69.383082893631695</v>
      </c>
      <c r="J117" s="63">
        <v>59.83753887525075</v>
      </c>
      <c r="K117" s="63">
        <v>918.01042422047487</v>
      </c>
      <c r="L117" s="63">
        <v>95.174074070635655</v>
      </c>
      <c r="M117" s="63">
        <v>336.29685159389834</v>
      </c>
      <c r="N117" s="63">
        <v>553.33040451674242</v>
      </c>
      <c r="O117" s="63">
        <v>361.14615246651982</v>
      </c>
      <c r="P117" s="63">
        <v>46.271316481794678</v>
      </c>
      <c r="Q117" s="63">
        <v>68.310190542059217</v>
      </c>
      <c r="R117" s="63">
        <v>73.211528674108365</v>
      </c>
      <c r="S117" s="63">
        <v>81.912922512755102</v>
      </c>
      <c r="T117" s="65">
        <v>2.2999999999999998</v>
      </c>
      <c r="U117" s="65">
        <v>3.014229767183537</v>
      </c>
      <c r="V117" s="65">
        <v>1.1499999999999999</v>
      </c>
      <c r="W117" s="63">
        <v>32.511716953755347</v>
      </c>
      <c r="X117" s="65"/>
      <c r="Y117" s="65"/>
      <c r="Z117" s="65"/>
      <c r="AA117" s="65"/>
      <c r="AB117" s="65"/>
      <c r="AC117" s="65"/>
      <c r="AD117" s="65"/>
      <c r="AE117" s="65"/>
      <c r="AF117" s="69"/>
      <c r="BB117" s="133"/>
      <c r="BC117" s="282"/>
      <c r="BD117" s="115"/>
      <c r="BE117" s="116"/>
      <c r="BF117" s="116" t="s">
        <v>146</v>
      </c>
      <c r="BG117" s="42">
        <v>3</v>
      </c>
      <c r="BH117" s="105"/>
      <c r="BI117" s="65"/>
      <c r="BJ117" s="65"/>
      <c r="BK117" s="65"/>
      <c r="BL117" s="63"/>
      <c r="BM117" s="63"/>
      <c r="BN117" s="63"/>
      <c r="BO117" s="63"/>
      <c r="BP117" s="63"/>
      <c r="BQ117" s="63"/>
      <c r="BR117" s="63"/>
      <c r="BS117" s="63"/>
      <c r="BT117" s="63"/>
      <c r="BU117" s="63"/>
      <c r="BV117" s="63"/>
      <c r="BW117" s="65"/>
      <c r="BX117" s="65"/>
      <c r="BY117" s="65"/>
      <c r="BZ117" s="63"/>
      <c r="CA117" s="65"/>
      <c r="CB117" s="65"/>
      <c r="CC117" s="65"/>
      <c r="CD117" s="65"/>
      <c r="CE117" s="65"/>
      <c r="CF117" s="65"/>
      <c r="CG117" s="65"/>
      <c r="CH117" s="65"/>
      <c r="CI117" s="69"/>
    </row>
    <row r="118" spans="1:87" ht="15" x14ac:dyDescent="0.25">
      <c r="A118" s="545">
        <f t="shared" si="7"/>
        <v>0</v>
      </c>
      <c r="B118" s="120" t="str">
        <f>IF($BE$6=1,BD120,BD121)</f>
        <v xml:space="preserve">Englisches Raigras </v>
      </c>
      <c r="C118" s="121" t="s">
        <v>149</v>
      </c>
      <c r="D118" s="55">
        <v>1</v>
      </c>
      <c r="E118" s="106" t="s">
        <v>109</v>
      </c>
      <c r="F118" s="72">
        <v>7.2115280185587523</v>
      </c>
      <c r="G118" s="72">
        <v>7.6824154561793545</v>
      </c>
      <c r="H118" s="72">
        <v>11.978095010999322</v>
      </c>
      <c r="I118" s="70">
        <v>92.823598265993439</v>
      </c>
      <c r="J118" s="70">
        <v>118.69343181010655</v>
      </c>
      <c r="K118" s="70">
        <v>911.25053834823325</v>
      </c>
      <c r="L118" s="70">
        <v>189.05027932960894</v>
      </c>
      <c r="M118" s="70">
        <v>178.59335061054796</v>
      </c>
      <c r="N118" s="70">
        <v>344.70708899088316</v>
      </c>
      <c r="O118" s="70">
        <v>206.21200646900414</v>
      </c>
      <c r="P118" s="70">
        <v>143.12538088395311</v>
      </c>
      <c r="Q118" s="70">
        <v>86.00497784460191</v>
      </c>
      <c r="R118" s="70">
        <v>82.619840359412123</v>
      </c>
      <c r="S118" s="70">
        <v>87.884541936063712</v>
      </c>
      <c r="T118" s="72">
        <v>3.61</v>
      </c>
      <c r="U118" s="72">
        <v>3.8833876881249703</v>
      </c>
      <c r="V118" s="72">
        <v>1.51</v>
      </c>
      <c r="W118" s="70">
        <v>32.091938610531948</v>
      </c>
      <c r="X118" s="72"/>
      <c r="Y118" s="72"/>
      <c r="Z118" s="72"/>
      <c r="AA118" s="72"/>
      <c r="AB118" s="72"/>
      <c r="AC118" s="72"/>
      <c r="AD118" s="72"/>
      <c r="AE118" s="72"/>
      <c r="AF118" s="76"/>
      <c r="BB118" s="133"/>
      <c r="BC118" s="282"/>
      <c r="BD118" s="115"/>
      <c r="BE118" s="116"/>
      <c r="BF118" s="116" t="s">
        <v>147</v>
      </c>
      <c r="BG118" s="42">
        <v>4</v>
      </c>
      <c r="BH118" s="105"/>
      <c r="BI118" s="65"/>
      <c r="BJ118" s="65"/>
      <c r="BK118" s="65"/>
      <c r="BL118" s="63"/>
      <c r="BM118" s="63"/>
      <c r="BN118" s="63"/>
      <c r="BO118" s="63"/>
      <c r="BP118" s="63"/>
      <c r="BQ118" s="63"/>
      <c r="BR118" s="63"/>
      <c r="BS118" s="63"/>
      <c r="BT118" s="63"/>
      <c r="BU118" s="63"/>
      <c r="BV118" s="63"/>
      <c r="BW118" s="65"/>
      <c r="BX118" s="65"/>
      <c r="BY118" s="65"/>
      <c r="BZ118" s="63"/>
      <c r="CA118" s="65"/>
      <c r="CB118" s="65"/>
      <c r="CC118" s="65"/>
      <c r="CD118" s="65"/>
      <c r="CE118" s="65"/>
      <c r="CF118" s="65"/>
      <c r="CG118" s="65"/>
      <c r="CH118" s="65"/>
      <c r="CI118" s="69"/>
    </row>
    <row r="119" spans="1:87" ht="15" x14ac:dyDescent="0.25">
      <c r="A119" s="545">
        <f t="shared" si="7"/>
        <v>0</v>
      </c>
      <c r="B119" s="115" t="str">
        <f>IF($BE$6=1,"",BD122)</f>
        <v>(1. Aufw.)</v>
      </c>
      <c r="C119" s="116" t="s">
        <v>150</v>
      </c>
      <c r="D119" s="42">
        <v>2</v>
      </c>
      <c r="E119" s="107" t="s">
        <v>109</v>
      </c>
      <c r="F119" s="45">
        <v>7.16136068555568</v>
      </c>
      <c r="G119" s="45">
        <v>7.619765571525412</v>
      </c>
      <c r="H119" s="45">
        <v>11.906299954633631</v>
      </c>
      <c r="I119" s="43">
        <v>92.196137078761666</v>
      </c>
      <c r="J119" s="43">
        <v>112.9121750429039</v>
      </c>
      <c r="K119" s="43">
        <v>912.90748898678419</v>
      </c>
      <c r="L119" s="43">
        <v>179.63504540360975</v>
      </c>
      <c r="M119" s="43">
        <v>193.76232400218296</v>
      </c>
      <c r="N119" s="43">
        <v>360.43635120285768</v>
      </c>
      <c r="O119" s="43">
        <v>221.59813809754817</v>
      </c>
      <c r="P119" s="43">
        <v>111.20241785762437</v>
      </c>
      <c r="Q119" s="43">
        <v>85.677628338075522</v>
      </c>
      <c r="R119" s="43">
        <v>81.846211966460416</v>
      </c>
      <c r="S119" s="43">
        <v>86.086956521739125</v>
      </c>
      <c r="T119" s="45">
        <v>3.49</v>
      </c>
      <c r="U119" s="45">
        <v>4.1017870237527827</v>
      </c>
      <c r="V119" s="45">
        <v>1.35</v>
      </c>
      <c r="W119" s="43">
        <v>36.105998685578939</v>
      </c>
      <c r="X119" s="45"/>
      <c r="Y119" s="45"/>
      <c r="Z119" s="45"/>
      <c r="AA119" s="45"/>
      <c r="AB119" s="45"/>
      <c r="AC119" s="45"/>
      <c r="AD119" s="45"/>
      <c r="AE119" s="45"/>
      <c r="AF119" s="50"/>
      <c r="BB119" s="133"/>
      <c r="BC119" s="282"/>
      <c r="BD119" s="115"/>
      <c r="BE119" s="116"/>
      <c r="BF119" s="116" t="s">
        <v>148</v>
      </c>
      <c r="BG119" s="42">
        <v>5</v>
      </c>
      <c r="BH119" s="105"/>
      <c r="BI119" s="65"/>
      <c r="BJ119" s="65"/>
      <c r="BK119" s="65"/>
      <c r="BL119" s="63"/>
      <c r="BM119" s="63"/>
      <c r="BN119" s="63"/>
      <c r="BO119" s="63"/>
      <c r="BP119" s="63"/>
      <c r="BQ119" s="63"/>
      <c r="BR119" s="63"/>
      <c r="BS119" s="63"/>
      <c r="BT119" s="63"/>
      <c r="BU119" s="63"/>
      <c r="BV119" s="63"/>
      <c r="BW119" s="65"/>
      <c r="BX119" s="65"/>
      <c r="BY119" s="65"/>
      <c r="BZ119" s="63"/>
      <c r="CA119" s="65"/>
      <c r="CB119" s="65"/>
      <c r="CC119" s="65"/>
      <c r="CD119" s="65"/>
      <c r="CE119" s="65"/>
      <c r="CF119" s="65"/>
      <c r="CG119" s="65"/>
      <c r="CH119" s="65"/>
      <c r="CI119" s="69"/>
    </row>
    <row r="120" spans="1:87" ht="15" x14ac:dyDescent="0.25">
      <c r="A120" s="545">
        <f t="shared" si="7"/>
        <v>0</v>
      </c>
      <c r="B120" s="115"/>
      <c r="C120" s="116" t="s">
        <v>151</v>
      </c>
      <c r="D120" s="42">
        <v>3</v>
      </c>
      <c r="E120" s="107" t="s">
        <v>109</v>
      </c>
      <c r="F120" s="45">
        <v>6.8690439730095081</v>
      </c>
      <c r="G120" s="45">
        <v>7.2624758153519302</v>
      </c>
      <c r="H120" s="45">
        <v>11.477648152906307</v>
      </c>
      <c r="I120" s="43">
        <v>86.479163164968469</v>
      </c>
      <c r="J120" s="43">
        <v>83.38144788080902</v>
      </c>
      <c r="K120" s="43">
        <v>916.64100841668233</v>
      </c>
      <c r="L120" s="43">
        <v>132.25393433787161</v>
      </c>
      <c r="M120" s="43">
        <v>226.6766019709579</v>
      </c>
      <c r="N120" s="43">
        <v>397.45148796571794</v>
      </c>
      <c r="O120" s="43">
        <v>250.65692108969125</v>
      </c>
      <c r="P120" s="43">
        <v>116.81666167794704</v>
      </c>
      <c r="Q120" s="43">
        <v>83.013222487971319</v>
      </c>
      <c r="R120" s="43">
        <v>77.399155238638144</v>
      </c>
      <c r="S120" s="43">
        <v>82.528923378457549</v>
      </c>
      <c r="T120" s="45">
        <v>3.33</v>
      </c>
      <c r="U120" s="45">
        <v>3.7358553204617282</v>
      </c>
      <c r="V120" s="45">
        <v>1.23</v>
      </c>
      <c r="W120" s="43">
        <v>32.274480950331579</v>
      </c>
      <c r="X120" s="45"/>
      <c r="Y120" s="45"/>
      <c r="Z120" s="45"/>
      <c r="AA120" s="45"/>
      <c r="AB120" s="45"/>
      <c r="AC120" s="45"/>
      <c r="AD120" s="45"/>
      <c r="AE120" s="45"/>
      <c r="AF120" s="50"/>
      <c r="BB120" s="133"/>
      <c r="BC120" s="282"/>
      <c r="BD120" s="120" t="s">
        <v>65</v>
      </c>
      <c r="BE120" s="121"/>
      <c r="BF120" s="121" t="s">
        <v>149</v>
      </c>
      <c r="BG120" s="55">
        <v>1</v>
      </c>
      <c r="BH120" s="106"/>
      <c r="BI120" s="72"/>
      <c r="BJ120" s="72"/>
      <c r="BK120" s="72"/>
      <c r="BL120" s="70"/>
      <c r="BM120" s="70"/>
      <c r="BN120" s="70"/>
      <c r="BO120" s="70"/>
      <c r="BP120" s="70"/>
      <c r="BQ120" s="70"/>
      <c r="BR120" s="70"/>
      <c r="BS120" s="70"/>
      <c r="BT120" s="70"/>
      <c r="BU120" s="70"/>
      <c r="BV120" s="70"/>
      <c r="BW120" s="72"/>
      <c r="BX120" s="72"/>
      <c r="BY120" s="72"/>
      <c r="BZ120" s="70"/>
      <c r="CA120" s="72"/>
      <c r="CB120" s="72"/>
      <c r="CC120" s="72"/>
      <c r="CD120" s="72"/>
      <c r="CE120" s="72"/>
      <c r="CF120" s="72"/>
      <c r="CG120" s="72"/>
      <c r="CH120" s="72"/>
      <c r="CI120" s="76"/>
    </row>
    <row r="121" spans="1:87" ht="15" x14ac:dyDescent="0.25">
      <c r="A121" s="545">
        <f t="shared" si="7"/>
        <v>0</v>
      </c>
      <c r="B121" s="115"/>
      <c r="C121" s="116" t="s">
        <v>152</v>
      </c>
      <c r="D121" s="42">
        <v>4</v>
      </c>
      <c r="E121" s="107" t="s">
        <v>109</v>
      </c>
      <c r="F121" s="45">
        <v>6.3453301954115133</v>
      </c>
      <c r="G121" s="45">
        <v>6.5933277945323692</v>
      </c>
      <c r="H121" s="45">
        <v>10.741205655707777</v>
      </c>
      <c r="I121" s="43">
        <v>77.275032962702724</v>
      </c>
      <c r="J121" s="43">
        <v>59.455822198112841</v>
      </c>
      <c r="K121" s="43">
        <v>920.59959984862621</v>
      </c>
      <c r="L121" s="43">
        <v>94.580935537763281</v>
      </c>
      <c r="M121" s="43">
        <v>264.99330661826247</v>
      </c>
      <c r="N121" s="43">
        <v>464.1562363161338</v>
      </c>
      <c r="O121" s="43">
        <v>297.25089328933666</v>
      </c>
      <c r="P121" s="43">
        <v>93.998610441219611</v>
      </c>
      <c r="Q121" s="43">
        <v>77.372386687571975</v>
      </c>
      <c r="R121" s="43">
        <v>73.100449804950486</v>
      </c>
      <c r="S121" s="43">
        <v>78.80030416868388</v>
      </c>
      <c r="T121" s="45">
        <v>3.15</v>
      </c>
      <c r="U121" s="45">
        <v>3.3070744025575531</v>
      </c>
      <c r="V121" s="45">
        <v>1.1399999999999999</v>
      </c>
      <c r="W121" s="43">
        <v>30.502459086977254</v>
      </c>
      <c r="X121" s="45"/>
      <c r="Y121" s="45"/>
      <c r="Z121" s="45"/>
      <c r="AA121" s="45"/>
      <c r="AB121" s="45"/>
      <c r="AC121" s="45"/>
      <c r="AD121" s="45"/>
      <c r="AE121" s="45"/>
      <c r="AF121" s="50"/>
      <c r="BB121" s="133"/>
      <c r="BC121" s="282"/>
      <c r="BD121" s="119" t="s">
        <v>67</v>
      </c>
      <c r="BE121" s="354"/>
      <c r="BF121" s="116" t="s">
        <v>150</v>
      </c>
      <c r="BG121" s="42">
        <v>2</v>
      </c>
      <c r="BH121" s="107"/>
      <c r="BI121" s="45"/>
      <c r="BJ121" s="45"/>
      <c r="BK121" s="45"/>
      <c r="BL121" s="43"/>
      <c r="BM121" s="43"/>
      <c r="BN121" s="43"/>
      <c r="BO121" s="43"/>
      <c r="BP121" s="43"/>
      <c r="BQ121" s="43"/>
      <c r="BR121" s="43"/>
      <c r="BS121" s="43"/>
      <c r="BT121" s="43"/>
      <c r="BU121" s="43"/>
      <c r="BV121" s="43"/>
      <c r="BW121" s="45"/>
      <c r="BX121" s="45"/>
      <c r="BY121" s="45"/>
      <c r="BZ121" s="43"/>
      <c r="CA121" s="45"/>
      <c r="CB121" s="45"/>
      <c r="CC121" s="45"/>
      <c r="CD121" s="45"/>
      <c r="CE121" s="45"/>
      <c r="CF121" s="45"/>
      <c r="CG121" s="45"/>
      <c r="CH121" s="45"/>
      <c r="CI121" s="50"/>
    </row>
    <row r="122" spans="1:87" ht="15" x14ac:dyDescent="0.25">
      <c r="A122" s="545">
        <f t="shared" si="7"/>
        <v>0</v>
      </c>
      <c r="B122" s="115"/>
      <c r="C122" s="116" t="s">
        <v>153</v>
      </c>
      <c r="D122" s="42">
        <v>5</v>
      </c>
      <c r="E122" s="107" t="s">
        <v>109</v>
      </c>
      <c r="F122" s="45">
        <v>5.2540822812252772</v>
      </c>
      <c r="G122" s="45">
        <v>5.1845077020811212</v>
      </c>
      <c r="H122" s="45">
        <v>9.196858666925614</v>
      </c>
      <c r="I122" s="43">
        <v>64.281047940992408</v>
      </c>
      <c r="J122" s="43">
        <v>45.533168733534538</v>
      </c>
      <c r="K122" s="43">
        <v>925.22099940126532</v>
      </c>
      <c r="L122" s="43">
        <v>72.79768319840187</v>
      </c>
      <c r="M122" s="43">
        <v>314.30161195048566</v>
      </c>
      <c r="N122" s="43">
        <v>517.12547770867536</v>
      </c>
      <c r="O122" s="43">
        <v>343.22443378541436</v>
      </c>
      <c r="P122" s="43">
        <v>76.165521046364375</v>
      </c>
      <c r="Q122" s="43">
        <v>65.923948514274059</v>
      </c>
      <c r="R122" s="43">
        <v>70.294872103966583</v>
      </c>
      <c r="S122" s="43">
        <v>74.272748496240581</v>
      </c>
      <c r="T122" s="45">
        <v>2.94</v>
      </c>
      <c r="U122" s="45">
        <v>2.6912419919035804</v>
      </c>
      <c r="V122" s="45">
        <v>1.08</v>
      </c>
      <c r="W122" s="43">
        <v>26.521138944309349</v>
      </c>
      <c r="X122" s="45"/>
      <c r="Y122" s="45"/>
      <c r="Z122" s="45"/>
      <c r="AA122" s="45"/>
      <c r="AB122" s="45"/>
      <c r="AC122" s="45"/>
      <c r="AD122" s="45"/>
      <c r="AE122" s="45"/>
      <c r="AF122" s="50"/>
      <c r="BB122" s="133"/>
      <c r="BC122" s="282"/>
      <c r="BD122" s="119" t="s">
        <v>69</v>
      </c>
      <c r="BE122" s="354"/>
      <c r="BF122" s="116" t="s">
        <v>151</v>
      </c>
      <c r="BG122" s="42">
        <v>3</v>
      </c>
      <c r="BH122" s="107"/>
      <c r="BI122" s="45"/>
      <c r="BJ122" s="45"/>
      <c r="BK122" s="45"/>
      <c r="BL122" s="43"/>
      <c r="BM122" s="43"/>
      <c r="BN122" s="43"/>
      <c r="BO122" s="43"/>
      <c r="BP122" s="43"/>
      <c r="BQ122" s="43"/>
      <c r="BR122" s="43"/>
      <c r="BS122" s="43"/>
      <c r="BT122" s="43"/>
      <c r="BU122" s="43"/>
      <c r="BV122" s="43"/>
      <c r="BW122" s="45"/>
      <c r="BX122" s="45"/>
      <c r="BY122" s="45"/>
      <c r="BZ122" s="43"/>
      <c r="CA122" s="45"/>
      <c r="CB122" s="45"/>
      <c r="CC122" s="45"/>
      <c r="CD122" s="45"/>
      <c r="CE122" s="45"/>
      <c r="CF122" s="45"/>
      <c r="CG122" s="45"/>
      <c r="CH122" s="45"/>
      <c r="CI122" s="50"/>
    </row>
    <row r="123" spans="1:87" ht="15" x14ac:dyDescent="0.25">
      <c r="A123" s="545">
        <f t="shared" si="7"/>
        <v>0</v>
      </c>
      <c r="B123" s="120" t="str">
        <f>IF($BE$6=1,BD125,BD126)</f>
        <v>Italienisches Raigras</v>
      </c>
      <c r="C123" s="121" t="s">
        <v>154</v>
      </c>
      <c r="D123" s="55">
        <v>1</v>
      </c>
      <c r="E123" s="108" t="s">
        <v>109</v>
      </c>
      <c r="F123" s="58">
        <v>7.1203224740449595</v>
      </c>
      <c r="G123" s="58">
        <v>7.5933330419723442</v>
      </c>
      <c r="H123" s="58">
        <v>11.816456116509157</v>
      </c>
      <c r="I123" s="56">
        <v>90.83431367929208</v>
      </c>
      <c r="J123" s="56">
        <v>99.744249702525494</v>
      </c>
      <c r="K123" s="56">
        <v>907.62619933371127</v>
      </c>
      <c r="L123" s="56">
        <v>158.38180568341713</v>
      </c>
      <c r="M123" s="56">
        <v>162.54282201594518</v>
      </c>
      <c r="N123" s="56">
        <v>306.39581925853014</v>
      </c>
      <c r="O123" s="56">
        <v>190.47201936392619</v>
      </c>
      <c r="P123" s="56">
        <v>130.42356945490283</v>
      </c>
      <c r="Q123" s="56">
        <v>86.415708265178552</v>
      </c>
      <c r="R123" s="56">
        <v>80.100531950589215</v>
      </c>
      <c r="S123" s="56">
        <v>91.872714257071252</v>
      </c>
      <c r="T123" s="58">
        <v>4.3499999999999996</v>
      </c>
      <c r="U123" s="58">
        <v>3.6072085014223823</v>
      </c>
      <c r="V123" s="58">
        <v>1.52</v>
      </c>
      <c r="W123" s="56">
        <v>34.93892861083723</v>
      </c>
      <c r="X123" s="58"/>
      <c r="Y123" s="58"/>
      <c r="Z123" s="58"/>
      <c r="AA123" s="58"/>
      <c r="AB123" s="58"/>
      <c r="AC123" s="58"/>
      <c r="AD123" s="58"/>
      <c r="AE123" s="58"/>
      <c r="AF123" s="62"/>
      <c r="BB123" s="133"/>
      <c r="BC123" s="282"/>
      <c r="BD123" s="115"/>
      <c r="BE123" s="116"/>
      <c r="BF123" s="116" t="s">
        <v>152</v>
      </c>
      <c r="BG123" s="42">
        <v>4</v>
      </c>
      <c r="BH123" s="107"/>
      <c r="BI123" s="45"/>
      <c r="BJ123" s="45"/>
      <c r="BK123" s="45"/>
      <c r="BL123" s="43"/>
      <c r="BM123" s="43"/>
      <c r="BN123" s="43"/>
      <c r="BO123" s="43"/>
      <c r="BP123" s="43"/>
      <c r="BQ123" s="43"/>
      <c r="BR123" s="43"/>
      <c r="BS123" s="43"/>
      <c r="BT123" s="43"/>
      <c r="BU123" s="43"/>
      <c r="BV123" s="43"/>
      <c r="BW123" s="45"/>
      <c r="BX123" s="45"/>
      <c r="BY123" s="45"/>
      <c r="BZ123" s="43"/>
      <c r="CA123" s="45"/>
      <c r="CB123" s="45"/>
      <c r="CC123" s="45"/>
      <c r="CD123" s="45"/>
      <c r="CE123" s="45"/>
      <c r="CF123" s="45"/>
      <c r="CG123" s="45"/>
      <c r="CH123" s="45"/>
      <c r="CI123" s="50"/>
    </row>
    <row r="124" spans="1:87" ht="15" x14ac:dyDescent="0.25">
      <c r="A124" s="545">
        <f t="shared" si="7"/>
        <v>0</v>
      </c>
      <c r="B124" s="115" t="str">
        <f>IF($BE$6=1,"",BD127)</f>
        <v>(1. Aufw.)</v>
      </c>
      <c r="C124" s="116" t="s">
        <v>155</v>
      </c>
      <c r="D124" s="42">
        <v>2</v>
      </c>
      <c r="E124" s="105" t="s">
        <v>109</v>
      </c>
      <c r="F124" s="65">
        <v>6.8513093540615513</v>
      </c>
      <c r="G124" s="65">
        <v>7.2567159440162126</v>
      </c>
      <c r="H124" s="65">
        <v>11.432011523311395</v>
      </c>
      <c r="I124" s="63">
        <v>85.250268053971269</v>
      </c>
      <c r="J124" s="63">
        <v>78.152364224156969</v>
      </c>
      <c r="K124" s="63">
        <v>910.9462129527991</v>
      </c>
      <c r="L124" s="63">
        <v>123.97311994815684</v>
      </c>
      <c r="M124" s="63">
        <v>190.35398230088495</v>
      </c>
      <c r="N124" s="63">
        <v>354.36312507040526</v>
      </c>
      <c r="O124" s="63">
        <v>229.12930903419479</v>
      </c>
      <c r="P124" s="63">
        <v>114.81585208721455</v>
      </c>
      <c r="Q124" s="63">
        <v>83.220177577667357</v>
      </c>
      <c r="R124" s="63">
        <v>76.609042676939723</v>
      </c>
      <c r="S124" s="63">
        <v>88.449438202247194</v>
      </c>
      <c r="T124" s="65">
        <v>4.21</v>
      </c>
      <c r="U124" s="65">
        <v>3.2120624044041706</v>
      </c>
      <c r="V124" s="65">
        <v>1.38</v>
      </c>
      <c r="W124" s="63">
        <v>32.108583829858468</v>
      </c>
      <c r="X124" s="65"/>
      <c r="Y124" s="65"/>
      <c r="Z124" s="65"/>
      <c r="AA124" s="65"/>
      <c r="AB124" s="65"/>
      <c r="AC124" s="65"/>
      <c r="AD124" s="65"/>
      <c r="AE124" s="65"/>
      <c r="AF124" s="69"/>
      <c r="BB124" s="133"/>
      <c r="BC124" s="282"/>
      <c r="BD124" s="115"/>
      <c r="BE124" s="116"/>
      <c r="BF124" s="116" t="s">
        <v>153</v>
      </c>
      <c r="BG124" s="42">
        <v>5</v>
      </c>
      <c r="BH124" s="107"/>
      <c r="BI124" s="45"/>
      <c r="BJ124" s="45"/>
      <c r="BK124" s="45"/>
      <c r="BL124" s="43"/>
      <c r="BM124" s="43"/>
      <c r="BN124" s="43"/>
      <c r="BO124" s="43"/>
      <c r="BP124" s="43"/>
      <c r="BQ124" s="43"/>
      <c r="BR124" s="43"/>
      <c r="BS124" s="43"/>
      <c r="BT124" s="43"/>
      <c r="BU124" s="43"/>
      <c r="BV124" s="43"/>
      <c r="BW124" s="45"/>
      <c r="BX124" s="45"/>
      <c r="BY124" s="45"/>
      <c r="BZ124" s="43"/>
      <c r="CA124" s="45"/>
      <c r="CB124" s="45"/>
      <c r="CC124" s="45"/>
      <c r="CD124" s="45"/>
      <c r="CE124" s="45"/>
      <c r="CF124" s="45"/>
      <c r="CG124" s="45"/>
      <c r="CH124" s="45"/>
      <c r="CI124" s="50"/>
    </row>
    <row r="125" spans="1:87" ht="15" x14ac:dyDescent="0.25">
      <c r="A125" s="545">
        <f t="shared" si="7"/>
        <v>0</v>
      </c>
      <c r="B125" s="115"/>
      <c r="C125" s="116" t="s">
        <v>156</v>
      </c>
      <c r="D125" s="42">
        <v>3</v>
      </c>
      <c r="E125" s="105" t="s">
        <v>109</v>
      </c>
      <c r="F125" s="65">
        <v>6.6007316202844013</v>
      </c>
      <c r="G125" s="65">
        <v>6.9357300518997</v>
      </c>
      <c r="H125" s="65">
        <v>11.081806227843352</v>
      </c>
      <c r="I125" s="63">
        <v>79.7361016442905</v>
      </c>
      <c r="J125" s="63">
        <v>61.148917560109389</v>
      </c>
      <c r="K125" s="63">
        <v>916.13655115844028</v>
      </c>
      <c r="L125" s="63">
        <v>97.22727272727272</v>
      </c>
      <c r="M125" s="63">
        <v>223.19195159115276</v>
      </c>
      <c r="N125" s="63">
        <v>386.45248690981214</v>
      </c>
      <c r="O125" s="63">
        <v>251.59425261271522</v>
      </c>
      <c r="P125" s="63">
        <v>127.09251361362323</v>
      </c>
      <c r="Q125" s="63">
        <v>80.197205051384259</v>
      </c>
      <c r="R125" s="63">
        <v>73.474692256115517</v>
      </c>
      <c r="S125" s="63">
        <v>83.06602113702624</v>
      </c>
      <c r="T125" s="65">
        <v>4.09</v>
      </c>
      <c r="U125" s="65">
        <v>2.933832662502319</v>
      </c>
      <c r="V125" s="65">
        <v>1.27</v>
      </c>
      <c r="W125" s="63">
        <v>30.152314503722192</v>
      </c>
      <c r="X125" s="65"/>
      <c r="Y125" s="65"/>
      <c r="Z125" s="65"/>
      <c r="AA125" s="65"/>
      <c r="AB125" s="65"/>
      <c r="AC125" s="65"/>
      <c r="AD125" s="65"/>
      <c r="AE125" s="65"/>
      <c r="AF125" s="69"/>
      <c r="BB125" s="133"/>
      <c r="BC125" s="282"/>
      <c r="BD125" s="120" t="s">
        <v>73</v>
      </c>
      <c r="BE125" s="121"/>
      <c r="BF125" s="121" t="s">
        <v>154</v>
      </c>
      <c r="BG125" s="55">
        <v>1</v>
      </c>
      <c r="BH125" s="108"/>
      <c r="BI125" s="58"/>
      <c r="BJ125" s="58"/>
      <c r="BK125" s="58"/>
      <c r="BL125" s="56"/>
      <c r="BM125" s="56"/>
      <c r="BN125" s="56"/>
      <c r="BO125" s="56"/>
      <c r="BP125" s="56"/>
      <c r="BQ125" s="56"/>
      <c r="BR125" s="56"/>
      <c r="BS125" s="56"/>
      <c r="BT125" s="56"/>
      <c r="BU125" s="56"/>
      <c r="BV125" s="56"/>
      <c r="BW125" s="58"/>
      <c r="BX125" s="58"/>
      <c r="BY125" s="58"/>
      <c r="BZ125" s="56"/>
      <c r="CA125" s="58"/>
      <c r="CB125" s="58"/>
      <c r="CC125" s="58"/>
      <c r="CD125" s="58"/>
      <c r="CE125" s="58"/>
      <c r="CF125" s="58"/>
      <c r="CG125" s="58"/>
      <c r="CH125" s="58"/>
      <c r="CI125" s="62"/>
    </row>
    <row r="126" spans="1:87" ht="15" x14ac:dyDescent="0.25">
      <c r="A126" s="545">
        <f t="shared" si="7"/>
        <v>0</v>
      </c>
      <c r="B126" s="115"/>
      <c r="C126" s="116" t="s">
        <v>157</v>
      </c>
      <c r="D126" s="42">
        <v>4</v>
      </c>
      <c r="E126" s="105" t="s">
        <v>109</v>
      </c>
      <c r="F126" s="65">
        <v>5.7861479637832263</v>
      </c>
      <c r="G126" s="65">
        <v>5.8799555148235845</v>
      </c>
      <c r="H126" s="65">
        <v>9.9456484296839243</v>
      </c>
      <c r="I126" s="63">
        <v>68.623784522660983</v>
      </c>
      <c r="J126" s="63">
        <v>44.567716216521163</v>
      </c>
      <c r="K126" s="63">
        <v>920.82994548426814</v>
      </c>
      <c r="L126" s="63">
        <v>71.278469288535376</v>
      </c>
      <c r="M126" s="63">
        <v>261.28744391701946</v>
      </c>
      <c r="N126" s="63">
        <v>421.75039939843833</v>
      </c>
      <c r="O126" s="63">
        <v>292.16677747793381</v>
      </c>
      <c r="P126" s="63">
        <v>119.10643564957924</v>
      </c>
      <c r="Q126" s="63">
        <v>71.659619714078303</v>
      </c>
      <c r="R126" s="63">
        <v>70.143440149041325</v>
      </c>
      <c r="S126" s="63">
        <v>79.030279421768711</v>
      </c>
      <c r="T126" s="65">
        <v>4</v>
      </c>
      <c r="U126" s="65">
        <v>2.253420420147378</v>
      </c>
      <c r="V126" s="65">
        <v>1.18</v>
      </c>
      <c r="W126" s="63">
        <v>23.625750833236335</v>
      </c>
      <c r="X126" s="65"/>
      <c r="Y126" s="65"/>
      <c r="Z126" s="65"/>
      <c r="AA126" s="65"/>
      <c r="AB126" s="65"/>
      <c r="AC126" s="65"/>
      <c r="AD126" s="65"/>
      <c r="AE126" s="65"/>
      <c r="AF126" s="69"/>
      <c r="BB126" s="133"/>
      <c r="BC126" s="282"/>
      <c r="BD126" s="119" t="s">
        <v>75</v>
      </c>
      <c r="BE126" s="354"/>
      <c r="BF126" s="116" t="s">
        <v>155</v>
      </c>
      <c r="BG126" s="42">
        <v>2</v>
      </c>
      <c r="BH126" s="105"/>
      <c r="BI126" s="65"/>
      <c r="BJ126" s="65"/>
      <c r="BK126" s="65"/>
      <c r="BL126" s="63"/>
      <c r="BM126" s="63"/>
      <c r="BN126" s="63"/>
      <c r="BO126" s="63"/>
      <c r="BP126" s="63"/>
      <c r="BQ126" s="63"/>
      <c r="BR126" s="63"/>
      <c r="BS126" s="63"/>
      <c r="BT126" s="63"/>
      <c r="BU126" s="63"/>
      <c r="BV126" s="63"/>
      <c r="BW126" s="65"/>
      <c r="BX126" s="65"/>
      <c r="BY126" s="65"/>
      <c r="BZ126" s="63"/>
      <c r="CA126" s="65"/>
      <c r="CB126" s="65"/>
      <c r="CC126" s="65"/>
      <c r="CD126" s="65"/>
      <c r="CE126" s="65"/>
      <c r="CF126" s="65"/>
      <c r="CG126" s="65"/>
      <c r="CH126" s="65"/>
      <c r="CI126" s="69"/>
    </row>
    <row r="127" spans="1:87" ht="15" x14ac:dyDescent="0.25">
      <c r="A127" s="545">
        <f t="shared" si="7"/>
        <v>0</v>
      </c>
      <c r="B127" s="115"/>
      <c r="C127" s="116" t="s">
        <v>158</v>
      </c>
      <c r="D127" s="42">
        <v>5</v>
      </c>
      <c r="E127" s="105" t="s">
        <v>109</v>
      </c>
      <c r="F127" s="65">
        <v>4.9470754510772617</v>
      </c>
      <c r="G127" s="65">
        <v>4.804414909833306</v>
      </c>
      <c r="H127" s="65">
        <v>8.7378199809468295</v>
      </c>
      <c r="I127" s="63">
        <v>58.903781784413177</v>
      </c>
      <c r="J127" s="63">
        <v>36.584317765532298</v>
      </c>
      <c r="K127" s="63">
        <v>928.39661345557818</v>
      </c>
      <c r="L127" s="63">
        <v>58.768603180578282</v>
      </c>
      <c r="M127" s="63">
        <v>272.71453702926584</v>
      </c>
      <c r="N127" s="63">
        <v>453.51305609085711</v>
      </c>
      <c r="O127" s="63">
        <v>301.52058431180222</v>
      </c>
      <c r="P127" s="63">
        <v>116.64548173151179</v>
      </c>
      <c r="Q127" s="63">
        <v>62.722372388786894</v>
      </c>
      <c r="R127" s="63">
        <v>68.418462673125674</v>
      </c>
      <c r="S127" s="63">
        <v>75.584190789473681</v>
      </c>
      <c r="T127" s="65">
        <v>3.93</v>
      </c>
      <c r="U127" s="65">
        <v>1.856690263264041</v>
      </c>
      <c r="V127" s="65">
        <v>1.1299999999999999</v>
      </c>
      <c r="W127" s="63">
        <v>21.103039237732279</v>
      </c>
      <c r="X127" s="65"/>
      <c r="Y127" s="65"/>
      <c r="Z127" s="65"/>
      <c r="AA127" s="65"/>
      <c r="AB127" s="65"/>
      <c r="AC127" s="65"/>
      <c r="AD127" s="65"/>
      <c r="AE127" s="65"/>
      <c r="AF127" s="69"/>
      <c r="BB127" s="133"/>
      <c r="BC127" s="282"/>
      <c r="BD127" s="119" t="s">
        <v>69</v>
      </c>
      <c r="BE127" s="354"/>
      <c r="BF127" s="116" t="s">
        <v>156</v>
      </c>
      <c r="BG127" s="42">
        <v>3</v>
      </c>
      <c r="BH127" s="105"/>
      <c r="BI127" s="65"/>
      <c r="BJ127" s="65"/>
      <c r="BK127" s="65"/>
      <c r="BL127" s="63"/>
      <c r="BM127" s="63"/>
      <c r="BN127" s="63"/>
      <c r="BO127" s="63"/>
      <c r="BP127" s="63"/>
      <c r="BQ127" s="63"/>
      <c r="BR127" s="63"/>
      <c r="BS127" s="63"/>
      <c r="BT127" s="63"/>
      <c r="BU127" s="63"/>
      <c r="BV127" s="63"/>
      <c r="BW127" s="65"/>
      <c r="BX127" s="65"/>
      <c r="BY127" s="65"/>
      <c r="BZ127" s="63"/>
      <c r="CA127" s="65"/>
      <c r="CB127" s="65"/>
      <c r="CC127" s="65"/>
      <c r="CD127" s="65"/>
      <c r="CE127" s="65"/>
      <c r="CF127" s="65"/>
      <c r="CG127" s="65"/>
      <c r="CH127" s="65"/>
      <c r="CI127" s="69"/>
    </row>
    <row r="128" spans="1:87" ht="15" x14ac:dyDescent="0.25">
      <c r="A128" s="545">
        <f t="shared" si="7"/>
        <v>0</v>
      </c>
      <c r="B128" s="120" t="str">
        <f>IF($BE$6=1,BD130,BD131)</f>
        <v>Wiesen-Fuchsschwanz</v>
      </c>
      <c r="C128" s="121" t="s">
        <v>159</v>
      </c>
      <c r="D128" s="55">
        <v>1</v>
      </c>
      <c r="E128" s="106" t="s">
        <v>109</v>
      </c>
      <c r="F128" s="72">
        <v>6.7474648486783018</v>
      </c>
      <c r="G128" s="72">
        <v>7.0571017479661089</v>
      </c>
      <c r="H128" s="72">
        <v>11.36756586294295</v>
      </c>
      <c r="I128" s="70">
        <v>89.0132523090071</v>
      </c>
      <c r="J128" s="70">
        <v>126.16454059004916</v>
      </c>
      <c r="K128" s="70">
        <v>911.9721663672542</v>
      </c>
      <c r="L128" s="70">
        <v>201.26357173508853</v>
      </c>
      <c r="M128" s="70">
        <v>227.00594736389124</v>
      </c>
      <c r="N128" s="70">
        <v>416.18475400693495</v>
      </c>
      <c r="O128" s="70">
        <v>255.54883900593907</v>
      </c>
      <c r="P128" s="70">
        <v>62.361276263395993</v>
      </c>
      <c r="Q128" s="70">
        <v>80.734639267121594</v>
      </c>
      <c r="R128" s="70">
        <v>83.512918072281991</v>
      </c>
      <c r="S128" s="70">
        <v>87.269938183015128</v>
      </c>
      <c r="T128" s="72">
        <v>2.89</v>
      </c>
      <c r="U128" s="72">
        <v>4.2653651916607531</v>
      </c>
      <c r="V128" s="72">
        <v>1.36</v>
      </c>
      <c r="W128" s="70">
        <v>33.117703108044608</v>
      </c>
      <c r="X128" s="72"/>
      <c r="Y128" s="72"/>
      <c r="Z128" s="72"/>
      <c r="AA128" s="72"/>
      <c r="AB128" s="72"/>
      <c r="AC128" s="72"/>
      <c r="AD128" s="72"/>
      <c r="AE128" s="72"/>
      <c r="AF128" s="76"/>
      <c r="BB128" s="133"/>
      <c r="BC128" s="282"/>
      <c r="BD128" s="115"/>
      <c r="BE128" s="116"/>
      <c r="BF128" s="116" t="s">
        <v>157</v>
      </c>
      <c r="BG128" s="42">
        <v>4</v>
      </c>
      <c r="BH128" s="105"/>
      <c r="BI128" s="65"/>
      <c r="BJ128" s="65"/>
      <c r="BK128" s="65"/>
      <c r="BL128" s="63"/>
      <c r="BM128" s="63"/>
      <c r="BN128" s="63"/>
      <c r="BO128" s="63"/>
      <c r="BP128" s="63"/>
      <c r="BQ128" s="63"/>
      <c r="BR128" s="63"/>
      <c r="BS128" s="63"/>
      <c r="BT128" s="63"/>
      <c r="BU128" s="63"/>
      <c r="BV128" s="63"/>
      <c r="BW128" s="65"/>
      <c r="BX128" s="65"/>
      <c r="BY128" s="65"/>
      <c r="BZ128" s="63"/>
      <c r="CA128" s="65"/>
      <c r="CB128" s="65"/>
      <c r="CC128" s="65"/>
      <c r="CD128" s="65"/>
      <c r="CE128" s="65"/>
      <c r="CF128" s="65"/>
      <c r="CG128" s="65"/>
      <c r="CH128" s="65"/>
      <c r="CI128" s="69"/>
    </row>
    <row r="129" spans="1:87" ht="15" x14ac:dyDescent="0.25">
      <c r="A129" s="545">
        <f t="shared" si="7"/>
        <v>0</v>
      </c>
      <c r="B129" s="115" t="str">
        <f>IF($BE$6=1,"",BD132)</f>
        <v>(1. Aufw.)</v>
      </c>
      <c r="C129" s="116" t="s">
        <v>160</v>
      </c>
      <c r="D129" s="42">
        <v>2</v>
      </c>
      <c r="E129" s="107" t="s">
        <v>109</v>
      </c>
      <c r="F129" s="45">
        <v>6.1687950654959023</v>
      </c>
      <c r="G129" s="45">
        <v>6.3167225265742504</v>
      </c>
      <c r="H129" s="45">
        <v>10.549703652146647</v>
      </c>
      <c r="I129" s="43">
        <v>83.166031516116178</v>
      </c>
      <c r="J129" s="43">
        <v>109.56267077427697</v>
      </c>
      <c r="K129" s="43">
        <v>912.84780800056842</v>
      </c>
      <c r="L129" s="43">
        <v>174.20562135658847</v>
      </c>
      <c r="M129" s="43">
        <v>275.95047783098016</v>
      </c>
      <c r="N129" s="43">
        <v>484.72361841363136</v>
      </c>
      <c r="O129" s="43">
        <v>303.68570163974664</v>
      </c>
      <c r="P129" s="43">
        <v>39.487377659363574</v>
      </c>
      <c r="Q129" s="43">
        <v>75.477232555946102</v>
      </c>
      <c r="R129" s="43">
        <v>81.402321132092311</v>
      </c>
      <c r="S129" s="43">
        <v>86.401389776482006</v>
      </c>
      <c r="T129" s="45">
        <v>2.75</v>
      </c>
      <c r="U129" s="45">
        <v>3.9012011194132721</v>
      </c>
      <c r="V129" s="45">
        <v>1.31</v>
      </c>
      <c r="W129" s="43">
        <v>33.182201223902105</v>
      </c>
      <c r="X129" s="45"/>
      <c r="Y129" s="45"/>
      <c r="Z129" s="45"/>
      <c r="AA129" s="45"/>
      <c r="AB129" s="45"/>
      <c r="AC129" s="45"/>
      <c r="AD129" s="45"/>
      <c r="AE129" s="45"/>
      <c r="AF129" s="50"/>
      <c r="BB129" s="133"/>
      <c r="BC129" s="282"/>
      <c r="BD129" s="115"/>
      <c r="BE129" s="116"/>
      <c r="BF129" s="116" t="s">
        <v>158</v>
      </c>
      <c r="BG129" s="42">
        <v>5</v>
      </c>
      <c r="BH129" s="105"/>
      <c r="BI129" s="65"/>
      <c r="BJ129" s="65"/>
      <c r="BK129" s="65"/>
      <c r="BL129" s="63"/>
      <c r="BM129" s="63"/>
      <c r="BN129" s="63"/>
      <c r="BO129" s="63"/>
      <c r="BP129" s="63"/>
      <c r="BQ129" s="63"/>
      <c r="BR129" s="63"/>
      <c r="BS129" s="63"/>
      <c r="BT129" s="63"/>
      <c r="BU129" s="63"/>
      <c r="BV129" s="63"/>
      <c r="BW129" s="65"/>
      <c r="BX129" s="65"/>
      <c r="BY129" s="65"/>
      <c r="BZ129" s="63"/>
      <c r="CA129" s="65"/>
      <c r="CB129" s="65"/>
      <c r="CC129" s="65"/>
      <c r="CD129" s="65"/>
      <c r="CE129" s="65"/>
      <c r="CF129" s="65"/>
      <c r="CG129" s="65"/>
      <c r="CH129" s="65"/>
      <c r="CI129" s="69"/>
    </row>
    <row r="130" spans="1:87" ht="15" x14ac:dyDescent="0.25">
      <c r="A130" s="545">
        <f t="shared" si="7"/>
        <v>0</v>
      </c>
      <c r="B130" s="115"/>
      <c r="C130" s="116" t="s">
        <v>161</v>
      </c>
      <c r="D130" s="42">
        <v>3</v>
      </c>
      <c r="E130" s="107" t="s">
        <v>109</v>
      </c>
      <c r="F130" s="45">
        <v>4.9710690611846324</v>
      </c>
      <c r="G130" s="45">
        <v>4.8075302790970733</v>
      </c>
      <c r="H130" s="45">
        <v>8.8002378244728465</v>
      </c>
      <c r="I130" s="43">
        <v>69.331994301125405</v>
      </c>
      <c r="J130" s="43">
        <v>79.464734953511936</v>
      </c>
      <c r="K130" s="43">
        <v>913.62084706649011</v>
      </c>
      <c r="L130" s="43">
        <v>126.04959503564464</v>
      </c>
      <c r="M130" s="43">
        <v>308.02826984217023</v>
      </c>
      <c r="N130" s="43">
        <v>546.15562678012975</v>
      </c>
      <c r="O130" s="43">
        <v>342.95015353329416</v>
      </c>
      <c r="P130" s="43">
        <v>33.574419197494798</v>
      </c>
      <c r="Q130" s="43">
        <v>63.960770914969778</v>
      </c>
      <c r="R130" s="43">
        <v>76.794219919458229</v>
      </c>
      <c r="S130" s="43">
        <v>85.853598578465864</v>
      </c>
      <c r="T130" s="45">
        <v>2.64</v>
      </c>
      <c r="U130" s="45">
        <v>3.1994076878202478</v>
      </c>
      <c r="V130" s="45">
        <v>1.27</v>
      </c>
      <c r="W130" s="43">
        <v>31.084151621162476</v>
      </c>
      <c r="X130" s="45"/>
      <c r="Y130" s="45"/>
      <c r="Z130" s="45"/>
      <c r="AA130" s="45"/>
      <c r="AB130" s="45"/>
      <c r="AC130" s="45"/>
      <c r="AD130" s="45"/>
      <c r="AE130" s="45"/>
      <c r="AF130" s="50"/>
      <c r="BB130" s="133"/>
      <c r="BC130" s="282"/>
      <c r="BD130" s="120" t="s">
        <v>80</v>
      </c>
      <c r="BE130" s="121"/>
      <c r="BF130" s="121" t="s">
        <v>159</v>
      </c>
      <c r="BG130" s="55">
        <v>1</v>
      </c>
      <c r="BH130" s="106"/>
      <c r="BI130" s="72"/>
      <c r="BJ130" s="72"/>
      <c r="BK130" s="72"/>
      <c r="BL130" s="70"/>
      <c r="BM130" s="70"/>
      <c r="BN130" s="70"/>
      <c r="BO130" s="70"/>
      <c r="BP130" s="70"/>
      <c r="BQ130" s="70"/>
      <c r="BR130" s="70"/>
      <c r="BS130" s="70"/>
      <c r="BT130" s="70"/>
      <c r="BU130" s="70"/>
      <c r="BV130" s="70"/>
      <c r="BW130" s="72"/>
      <c r="BX130" s="72"/>
      <c r="BY130" s="72"/>
      <c r="BZ130" s="70"/>
      <c r="CA130" s="72"/>
      <c r="CB130" s="72"/>
      <c r="CC130" s="72"/>
      <c r="CD130" s="72"/>
      <c r="CE130" s="72"/>
      <c r="CF130" s="72"/>
      <c r="CG130" s="72"/>
      <c r="CH130" s="72"/>
      <c r="CI130" s="76"/>
    </row>
    <row r="131" spans="1:87" ht="15" x14ac:dyDescent="0.25">
      <c r="A131" s="545">
        <f t="shared" si="7"/>
        <v>0</v>
      </c>
      <c r="B131" s="115"/>
      <c r="C131" s="116" t="s">
        <v>162</v>
      </c>
      <c r="D131" s="42">
        <v>4</v>
      </c>
      <c r="E131" s="107" t="s">
        <v>109</v>
      </c>
      <c r="F131" s="45">
        <v>3.8927989597991965</v>
      </c>
      <c r="G131" s="45">
        <v>3.4743936547785883</v>
      </c>
      <c r="H131" s="45">
        <v>7.1556775587626591</v>
      </c>
      <c r="I131" s="43">
        <v>57.100126435946621</v>
      </c>
      <c r="J131" s="43">
        <v>68.358964120227839</v>
      </c>
      <c r="K131" s="43">
        <v>917.37980504836457</v>
      </c>
      <c r="L131" s="43">
        <v>108.54411282713664</v>
      </c>
      <c r="M131" s="43">
        <v>353.32844069570854</v>
      </c>
      <c r="N131" s="43">
        <v>597.07371700125827</v>
      </c>
      <c r="O131" s="43">
        <v>385.71454478852428</v>
      </c>
      <c r="P131" s="43">
        <v>24.102460432394466</v>
      </c>
      <c r="Q131" s="43">
        <v>51.771169027453809</v>
      </c>
      <c r="R131" s="43">
        <v>74.793814097619986</v>
      </c>
      <c r="S131" s="43">
        <v>81.945459423769506</v>
      </c>
      <c r="T131" s="45">
        <v>2.57</v>
      </c>
      <c r="U131" s="45">
        <v>2.9135438521237407</v>
      </c>
      <c r="V131" s="45">
        <v>1.23</v>
      </c>
      <c r="W131" s="43">
        <v>30.088395649459507</v>
      </c>
      <c r="X131" s="45"/>
      <c r="Y131" s="45"/>
      <c r="Z131" s="45"/>
      <c r="AA131" s="45"/>
      <c r="AB131" s="45"/>
      <c r="AC131" s="45"/>
      <c r="AD131" s="45"/>
      <c r="AE131" s="45"/>
      <c r="AF131" s="50"/>
      <c r="BB131" s="133"/>
      <c r="BC131" s="282"/>
      <c r="BD131" s="119" t="s">
        <v>82</v>
      </c>
      <c r="BE131" s="354"/>
      <c r="BF131" s="116" t="s">
        <v>160</v>
      </c>
      <c r="BG131" s="42">
        <v>2</v>
      </c>
      <c r="BH131" s="107"/>
      <c r="BI131" s="45"/>
      <c r="BJ131" s="45"/>
      <c r="BK131" s="45"/>
      <c r="BL131" s="43"/>
      <c r="BM131" s="43"/>
      <c r="BN131" s="43"/>
      <c r="BO131" s="43"/>
      <c r="BP131" s="43"/>
      <c r="BQ131" s="43"/>
      <c r="BR131" s="43"/>
      <c r="BS131" s="43"/>
      <c r="BT131" s="43"/>
      <c r="BU131" s="43"/>
      <c r="BV131" s="43"/>
      <c r="BW131" s="45"/>
      <c r="BX131" s="45"/>
      <c r="BY131" s="45"/>
      <c r="BZ131" s="43"/>
      <c r="CA131" s="45"/>
      <c r="CB131" s="45"/>
      <c r="CC131" s="45"/>
      <c r="CD131" s="45"/>
      <c r="CE131" s="45"/>
      <c r="CF131" s="45"/>
      <c r="CG131" s="45"/>
      <c r="CH131" s="45"/>
      <c r="CI131" s="50"/>
    </row>
    <row r="132" spans="1:87" ht="15" x14ac:dyDescent="0.25">
      <c r="A132" s="545">
        <f t="shared" si="7"/>
        <v>0</v>
      </c>
      <c r="B132" s="115"/>
      <c r="C132" s="116" t="s">
        <v>163</v>
      </c>
      <c r="D132" s="42">
        <v>5</v>
      </c>
      <c r="E132" s="107" t="s">
        <v>109</v>
      </c>
      <c r="F132" s="45">
        <v>3.4040825795326235</v>
      </c>
      <c r="G132" s="45">
        <v>2.8968788232117713</v>
      </c>
      <c r="H132" s="45">
        <v>6.3708705730162922</v>
      </c>
      <c r="I132" s="43">
        <v>50.004117941735586</v>
      </c>
      <c r="J132" s="43">
        <v>58.198573023084577</v>
      </c>
      <c r="K132" s="43">
        <v>918.98097297582558</v>
      </c>
      <c r="L132" s="43">
        <v>92.608977272727245</v>
      </c>
      <c r="M132" s="43">
        <v>365.12938926952285</v>
      </c>
      <c r="N132" s="43">
        <v>613.89885488845471</v>
      </c>
      <c r="O132" s="43">
        <v>399.94055878905561</v>
      </c>
      <c r="P132" s="43">
        <v>22.913547791863277</v>
      </c>
      <c r="Q132" s="43">
        <v>45.979231274834156</v>
      </c>
      <c r="R132" s="43">
        <v>72.881610440405694</v>
      </c>
      <c r="S132" s="43">
        <v>80.55908913695599</v>
      </c>
      <c r="T132" s="45">
        <v>2.54</v>
      </c>
      <c r="U132" s="45">
        <v>2.4086794865710459</v>
      </c>
      <c r="V132" s="45">
        <v>1.2</v>
      </c>
      <c r="W132" s="43">
        <v>26.343322621345227</v>
      </c>
      <c r="X132" s="45"/>
      <c r="Y132" s="45"/>
      <c r="Z132" s="45"/>
      <c r="AA132" s="45"/>
      <c r="AB132" s="45"/>
      <c r="AC132" s="45"/>
      <c r="AD132" s="45"/>
      <c r="AE132" s="45"/>
      <c r="AF132" s="50"/>
      <c r="BB132" s="133"/>
      <c r="BC132" s="282"/>
      <c r="BD132" s="119" t="s">
        <v>69</v>
      </c>
      <c r="BE132" s="354"/>
      <c r="BF132" s="116" t="s">
        <v>161</v>
      </c>
      <c r="BG132" s="42">
        <v>3</v>
      </c>
      <c r="BH132" s="107"/>
      <c r="BI132" s="45"/>
      <c r="BJ132" s="45"/>
      <c r="BK132" s="45"/>
      <c r="BL132" s="43"/>
      <c r="BM132" s="43"/>
      <c r="BN132" s="43"/>
      <c r="BO132" s="43"/>
      <c r="BP132" s="43"/>
      <c r="BQ132" s="43"/>
      <c r="BR132" s="43"/>
      <c r="BS132" s="43"/>
      <c r="BT132" s="43"/>
      <c r="BU132" s="43"/>
      <c r="BV132" s="43"/>
      <c r="BW132" s="45"/>
      <c r="BX132" s="45"/>
      <c r="BY132" s="45"/>
      <c r="BZ132" s="43"/>
      <c r="CA132" s="45"/>
      <c r="CB132" s="45"/>
      <c r="CC132" s="45"/>
      <c r="CD132" s="45"/>
      <c r="CE132" s="45"/>
      <c r="CF132" s="45"/>
      <c r="CG132" s="45"/>
      <c r="CH132" s="45"/>
      <c r="CI132" s="50"/>
    </row>
    <row r="133" spans="1:87" ht="15" x14ac:dyDescent="0.25">
      <c r="A133" s="545">
        <f t="shared" si="7"/>
        <v>0</v>
      </c>
      <c r="B133" s="120" t="str">
        <f>IF($BE$6=1,BD135,BD136)</f>
        <v>Weissklee (1. Aufw.)</v>
      </c>
      <c r="C133" s="121" t="s">
        <v>164</v>
      </c>
      <c r="D133" s="55">
        <v>1</v>
      </c>
      <c r="E133" s="108" t="s">
        <v>109</v>
      </c>
      <c r="F133" s="58">
        <v>7.018678770780582</v>
      </c>
      <c r="G133" s="58">
        <v>7.4101081120589702</v>
      </c>
      <c r="H133" s="58">
        <v>11.740645152378722</v>
      </c>
      <c r="I133" s="56">
        <v>92.509552335669582</v>
      </c>
      <c r="J133" s="56">
        <v>188.67111248976713</v>
      </c>
      <c r="K133" s="56">
        <v>868.99972964816038</v>
      </c>
      <c r="L133" s="56">
        <v>304.78811538461542</v>
      </c>
      <c r="M133" s="56">
        <v>114.21683771937265</v>
      </c>
      <c r="N133" s="56">
        <v>211.4783099173554</v>
      </c>
      <c r="O133" s="56">
        <v>168.58115384615385</v>
      </c>
      <c r="P133" s="56">
        <v>34.720812499162882</v>
      </c>
      <c r="Q133" s="56">
        <v>84.028962777551286</v>
      </c>
      <c r="R133" s="56">
        <v>88.54030187371626</v>
      </c>
      <c r="S133" s="56">
        <v>127.33764292071967</v>
      </c>
      <c r="T133" s="58">
        <v>14.57</v>
      </c>
      <c r="U133" s="58">
        <v>4.1888000000000005</v>
      </c>
      <c r="V133" s="58">
        <v>1.82</v>
      </c>
      <c r="W133" s="56">
        <v>33.121099999999998</v>
      </c>
      <c r="X133" s="58"/>
      <c r="Y133" s="58"/>
      <c r="Z133" s="58"/>
      <c r="AA133" s="58"/>
      <c r="AB133" s="58"/>
      <c r="AC133" s="58"/>
      <c r="AD133" s="58"/>
      <c r="AE133" s="58"/>
      <c r="AF133" s="62"/>
      <c r="BB133" s="133"/>
      <c r="BC133" s="282"/>
      <c r="BD133" s="115"/>
      <c r="BE133" s="116"/>
      <c r="BF133" s="116" t="s">
        <v>162</v>
      </c>
      <c r="BG133" s="42">
        <v>4</v>
      </c>
      <c r="BH133" s="107"/>
      <c r="BI133" s="45"/>
      <c r="BJ133" s="45"/>
      <c r="BK133" s="45"/>
      <c r="BL133" s="43"/>
      <c r="BM133" s="43"/>
      <c r="BN133" s="43"/>
      <c r="BO133" s="43"/>
      <c r="BP133" s="43"/>
      <c r="BQ133" s="43"/>
      <c r="BR133" s="43"/>
      <c r="BS133" s="43"/>
      <c r="BT133" s="43"/>
      <c r="BU133" s="43"/>
      <c r="BV133" s="43"/>
      <c r="BW133" s="45"/>
      <c r="BX133" s="45"/>
      <c r="BY133" s="45"/>
      <c r="BZ133" s="43"/>
      <c r="CA133" s="45"/>
      <c r="CB133" s="45"/>
      <c r="CC133" s="45"/>
      <c r="CD133" s="45"/>
      <c r="CE133" s="45"/>
      <c r="CF133" s="45"/>
      <c r="CG133" s="45"/>
      <c r="CH133" s="45"/>
      <c r="CI133" s="50"/>
    </row>
    <row r="134" spans="1:87" ht="15" x14ac:dyDescent="0.25">
      <c r="A134" s="545">
        <f t="shared" si="7"/>
        <v>0</v>
      </c>
      <c r="B134" s="115"/>
      <c r="C134" s="116" t="s">
        <v>165</v>
      </c>
      <c r="D134" s="42">
        <v>2</v>
      </c>
      <c r="E134" s="105" t="s">
        <v>109</v>
      </c>
      <c r="F134" s="65">
        <v>6.9133332470697173</v>
      </c>
      <c r="G134" s="65">
        <v>7.2822323508016513</v>
      </c>
      <c r="H134" s="65">
        <v>11.584753399300062</v>
      </c>
      <c r="I134" s="63">
        <v>90.501905585357406</v>
      </c>
      <c r="J134" s="63">
        <v>174.50314853801174</v>
      </c>
      <c r="K134" s="63">
        <v>876.74883637635639</v>
      </c>
      <c r="L134" s="63">
        <v>281.51854783154891</v>
      </c>
      <c r="M134" s="63">
        <v>138.70017417449802</v>
      </c>
      <c r="N134" s="63">
        <v>233.92814216024823</v>
      </c>
      <c r="O134" s="63">
        <v>195.87002904378673</v>
      </c>
      <c r="P134" s="63">
        <v>30.229136754463152</v>
      </c>
      <c r="Q134" s="63">
        <v>82.959402364333428</v>
      </c>
      <c r="R134" s="63">
        <v>88.012302252879451</v>
      </c>
      <c r="S134" s="63">
        <v>123.82966770109481</v>
      </c>
      <c r="T134" s="65">
        <v>14.53</v>
      </c>
      <c r="U134" s="65">
        <v>4.1903000000000006</v>
      </c>
      <c r="V134" s="65">
        <v>1.89</v>
      </c>
      <c r="W134" s="63">
        <v>34.674199999999999</v>
      </c>
      <c r="X134" s="65"/>
      <c r="Y134" s="65"/>
      <c r="Z134" s="65"/>
      <c r="AA134" s="65"/>
      <c r="AB134" s="65"/>
      <c r="AC134" s="65"/>
      <c r="AD134" s="65"/>
      <c r="AE134" s="65"/>
      <c r="AF134" s="69"/>
      <c r="BB134" s="133"/>
      <c r="BC134" s="282"/>
      <c r="BD134" s="115"/>
      <c r="BE134" s="116"/>
      <c r="BF134" s="116" t="s">
        <v>163</v>
      </c>
      <c r="BG134" s="42">
        <v>5</v>
      </c>
      <c r="BH134" s="107"/>
      <c r="BI134" s="45"/>
      <c r="BJ134" s="45"/>
      <c r="BK134" s="45"/>
      <c r="BL134" s="43"/>
      <c r="BM134" s="43"/>
      <c r="BN134" s="43"/>
      <c r="BO134" s="43"/>
      <c r="BP134" s="43"/>
      <c r="BQ134" s="43"/>
      <c r="BR134" s="43"/>
      <c r="BS134" s="43"/>
      <c r="BT134" s="43"/>
      <c r="BU134" s="43"/>
      <c r="BV134" s="43"/>
      <c r="BW134" s="45"/>
      <c r="BX134" s="45"/>
      <c r="BY134" s="45"/>
      <c r="BZ134" s="43"/>
      <c r="CA134" s="45"/>
      <c r="CB134" s="45"/>
      <c r="CC134" s="45"/>
      <c r="CD134" s="45"/>
      <c r="CE134" s="45"/>
      <c r="CF134" s="45"/>
      <c r="CG134" s="45"/>
      <c r="CH134" s="45"/>
      <c r="CI134" s="50"/>
    </row>
    <row r="135" spans="1:87" ht="15" x14ac:dyDescent="0.25">
      <c r="A135" s="545">
        <f t="shared" si="7"/>
        <v>0</v>
      </c>
      <c r="B135" s="115"/>
      <c r="C135" s="116" t="s">
        <v>166</v>
      </c>
      <c r="D135" s="42">
        <v>3</v>
      </c>
      <c r="E135" s="105" t="s">
        <v>109</v>
      </c>
      <c r="F135" s="65">
        <v>6.8779605982147736</v>
      </c>
      <c r="G135" s="65">
        <v>7.2294603295819977</v>
      </c>
      <c r="H135" s="65">
        <v>11.544298926532363</v>
      </c>
      <c r="I135" s="63">
        <v>90.156994922615013</v>
      </c>
      <c r="J135" s="63">
        <v>170.49350953962909</v>
      </c>
      <c r="K135" s="63">
        <v>881.98198198198202</v>
      </c>
      <c r="L135" s="63">
        <v>274.84810978704542</v>
      </c>
      <c r="M135" s="63">
        <v>147.09403101953001</v>
      </c>
      <c r="N135" s="63">
        <v>233.94736842105263</v>
      </c>
      <c r="O135" s="63">
        <v>203.84520928332222</v>
      </c>
      <c r="P135" s="63">
        <v>30.833475553303707</v>
      </c>
      <c r="Q135" s="63">
        <v>82.243072857720648</v>
      </c>
      <c r="R135" s="63">
        <v>87.75500034746284</v>
      </c>
      <c r="S135" s="63">
        <v>117.85714285714285</v>
      </c>
      <c r="T135" s="65">
        <v>14.56</v>
      </c>
      <c r="U135" s="65">
        <v>4.1294000000000004</v>
      </c>
      <c r="V135" s="65">
        <v>1.94</v>
      </c>
      <c r="W135" s="63">
        <v>35.987299999999998</v>
      </c>
      <c r="X135" s="65"/>
      <c r="Y135" s="65"/>
      <c r="Z135" s="65"/>
      <c r="AA135" s="65"/>
      <c r="AB135" s="65"/>
      <c r="AC135" s="65"/>
      <c r="AD135" s="65"/>
      <c r="AE135" s="65"/>
      <c r="AF135" s="69"/>
      <c r="BB135" s="133"/>
      <c r="BC135" s="282"/>
      <c r="BD135" s="120" t="s">
        <v>87</v>
      </c>
      <c r="BE135" s="121"/>
      <c r="BF135" s="121" t="s">
        <v>164</v>
      </c>
      <c r="BG135" s="55">
        <v>1</v>
      </c>
      <c r="BH135" s="108"/>
      <c r="BI135" s="58"/>
      <c r="BJ135" s="58"/>
      <c r="BK135" s="58"/>
      <c r="BL135" s="56"/>
      <c r="BM135" s="56"/>
      <c r="BN135" s="56"/>
      <c r="BO135" s="56"/>
      <c r="BP135" s="56"/>
      <c r="BQ135" s="56"/>
      <c r="BR135" s="56"/>
      <c r="BS135" s="56"/>
      <c r="BT135" s="56"/>
      <c r="BU135" s="56"/>
      <c r="BV135" s="56"/>
      <c r="BW135" s="58"/>
      <c r="BX135" s="58"/>
      <c r="BY135" s="58"/>
      <c r="BZ135" s="56"/>
      <c r="CA135" s="58"/>
      <c r="CB135" s="58"/>
      <c r="CC135" s="58"/>
      <c r="CD135" s="58"/>
      <c r="CE135" s="58"/>
      <c r="CF135" s="58"/>
      <c r="CG135" s="58"/>
      <c r="CH135" s="58"/>
      <c r="CI135" s="62"/>
    </row>
    <row r="136" spans="1:87" ht="15" x14ac:dyDescent="0.25">
      <c r="A136" s="545">
        <f t="shared" si="7"/>
        <v>0</v>
      </c>
      <c r="B136" s="115"/>
      <c r="C136" s="116" t="s">
        <v>167</v>
      </c>
      <c r="D136" s="42">
        <v>4</v>
      </c>
      <c r="E136" s="105" t="s">
        <v>109</v>
      </c>
      <c r="F136" s="65">
        <v>6.5098829132658045</v>
      </c>
      <c r="G136" s="65">
        <v>6.7670479369229488</v>
      </c>
      <c r="H136" s="65">
        <v>11.01654294728646</v>
      </c>
      <c r="I136" s="63">
        <v>86.287365664234898</v>
      </c>
      <c r="J136" s="63">
        <v>160.21239501891986</v>
      </c>
      <c r="K136" s="63">
        <v>882.99856700871726</v>
      </c>
      <c r="L136" s="63">
        <v>257.85998484758869</v>
      </c>
      <c r="M136" s="63">
        <v>167.00407237090837</v>
      </c>
      <c r="N136" s="63">
        <v>237.47703314621452</v>
      </c>
      <c r="O136" s="63">
        <v>221.0227023133256</v>
      </c>
      <c r="P136" s="63">
        <v>38.826109926424401</v>
      </c>
      <c r="Q136" s="63">
        <v>79.032491802098733</v>
      </c>
      <c r="R136" s="63">
        <v>87.197367099864181</v>
      </c>
      <c r="S136" s="63">
        <v>123.141592920354</v>
      </c>
      <c r="T136" s="65">
        <v>14.66</v>
      </c>
      <c r="U136" s="65">
        <v>4.0061</v>
      </c>
      <c r="V136" s="65">
        <v>1.98</v>
      </c>
      <c r="W136" s="63">
        <v>37.060400000000001</v>
      </c>
      <c r="X136" s="65"/>
      <c r="Y136" s="65"/>
      <c r="Z136" s="65"/>
      <c r="AA136" s="65"/>
      <c r="AB136" s="65"/>
      <c r="AC136" s="65"/>
      <c r="AD136" s="65"/>
      <c r="AE136" s="65"/>
      <c r="AF136" s="69"/>
      <c r="BB136" s="133"/>
      <c r="BC136" s="282"/>
      <c r="BD136" s="119" t="s">
        <v>89</v>
      </c>
      <c r="BE136" s="354"/>
      <c r="BF136" s="116" t="s">
        <v>165</v>
      </c>
      <c r="BG136" s="42">
        <v>2</v>
      </c>
      <c r="BH136" s="105"/>
      <c r="BI136" s="65"/>
      <c r="BJ136" s="65"/>
      <c r="BK136" s="65"/>
      <c r="BL136" s="63"/>
      <c r="BM136" s="63"/>
      <c r="BN136" s="63"/>
      <c r="BO136" s="63"/>
      <c r="BP136" s="63"/>
      <c r="BQ136" s="63"/>
      <c r="BR136" s="63"/>
      <c r="BS136" s="63"/>
      <c r="BT136" s="63"/>
      <c r="BU136" s="63"/>
      <c r="BV136" s="63"/>
      <c r="BW136" s="65"/>
      <c r="BX136" s="65"/>
      <c r="BY136" s="65"/>
      <c r="BZ136" s="63"/>
      <c r="CA136" s="65"/>
      <c r="CB136" s="65"/>
      <c r="CC136" s="65"/>
      <c r="CD136" s="65"/>
      <c r="CE136" s="65"/>
      <c r="CF136" s="65"/>
      <c r="CG136" s="65"/>
      <c r="CH136" s="65"/>
      <c r="CI136" s="69"/>
    </row>
    <row r="137" spans="1:87" ht="15" x14ac:dyDescent="0.25">
      <c r="A137" s="545">
        <f t="shared" si="7"/>
        <v>0</v>
      </c>
      <c r="B137" s="115"/>
      <c r="C137" s="116" t="s">
        <v>168</v>
      </c>
      <c r="D137" s="42">
        <v>5</v>
      </c>
      <c r="E137" s="105" t="s">
        <v>109</v>
      </c>
      <c r="F137" s="65">
        <v>6.0488320423385504</v>
      </c>
      <c r="G137" s="65">
        <v>6.1843412538690457</v>
      </c>
      <c r="H137" s="65">
        <v>10.355313651366787</v>
      </c>
      <c r="I137" s="63">
        <v>81.733407130018264</v>
      </c>
      <c r="J137" s="63">
        <v>143.18555186261227</v>
      </c>
      <c r="K137" s="63">
        <v>877.0638639008331</v>
      </c>
      <c r="L137" s="63">
        <v>229.61040444131723</v>
      </c>
      <c r="M137" s="63">
        <v>194.01800171480468</v>
      </c>
      <c r="N137" s="63">
        <v>262.92616297531077</v>
      </c>
      <c r="O137" s="63">
        <v>257.93856943708607</v>
      </c>
      <c r="P137" s="63">
        <v>29.799914929617643</v>
      </c>
      <c r="Q137" s="63">
        <v>74.722622748930078</v>
      </c>
      <c r="R137" s="63">
        <v>85.849894593038343</v>
      </c>
      <c r="S137" s="63">
        <v>123.11746110167964</v>
      </c>
      <c r="T137" s="65">
        <v>14.84</v>
      </c>
      <c r="U137" s="65">
        <v>3.8204000000000002</v>
      </c>
      <c r="V137" s="65">
        <v>2</v>
      </c>
      <c r="W137" s="63">
        <v>37.893500000000003</v>
      </c>
      <c r="X137" s="65"/>
      <c r="Y137" s="65"/>
      <c r="Z137" s="65"/>
      <c r="AA137" s="65"/>
      <c r="AB137" s="65"/>
      <c r="AC137" s="65"/>
      <c r="AD137" s="65"/>
      <c r="AE137" s="65"/>
      <c r="AF137" s="69"/>
      <c r="BB137" s="133"/>
      <c r="BC137" s="282"/>
      <c r="BD137" s="115"/>
      <c r="BE137" s="116"/>
      <c r="BF137" s="116" t="s">
        <v>166</v>
      </c>
      <c r="BG137" s="42">
        <v>3</v>
      </c>
      <c r="BH137" s="105"/>
      <c r="BI137" s="65"/>
      <c r="BJ137" s="65"/>
      <c r="BK137" s="65"/>
      <c r="BL137" s="63"/>
      <c r="BM137" s="63"/>
      <c r="BN137" s="63"/>
      <c r="BO137" s="63"/>
      <c r="BP137" s="63"/>
      <c r="BQ137" s="63"/>
      <c r="BR137" s="63"/>
      <c r="BS137" s="63"/>
      <c r="BT137" s="63"/>
      <c r="BU137" s="63"/>
      <c r="BV137" s="63"/>
      <c r="BW137" s="65"/>
      <c r="BX137" s="65"/>
      <c r="BY137" s="65"/>
      <c r="BZ137" s="63"/>
      <c r="CA137" s="65"/>
      <c r="CB137" s="65"/>
      <c r="CC137" s="65"/>
      <c r="CD137" s="65"/>
      <c r="CE137" s="65"/>
      <c r="CF137" s="65"/>
      <c r="CG137" s="65"/>
      <c r="CH137" s="65"/>
      <c r="CI137" s="69"/>
    </row>
    <row r="138" spans="1:87" ht="15" x14ac:dyDescent="0.25">
      <c r="A138" s="545">
        <f t="shared" si="7"/>
        <v>0</v>
      </c>
      <c r="B138" s="120" t="str">
        <f>IF($BE$6=1,BD140,BD141)</f>
        <v>Rotklee (1. Aufw.)</v>
      </c>
      <c r="C138" s="121" t="s">
        <v>169</v>
      </c>
      <c r="D138" s="55">
        <v>1</v>
      </c>
      <c r="E138" s="106" t="s">
        <v>109</v>
      </c>
      <c r="F138" s="72">
        <v>6.5455939608111899</v>
      </c>
      <c r="G138" s="72">
        <v>6.7838045040418482</v>
      </c>
      <c r="H138" s="72">
        <v>11.100811660782837</v>
      </c>
      <c r="I138" s="70">
        <v>87.231399795238957</v>
      </c>
      <c r="J138" s="70">
        <v>164.95657632315351</v>
      </c>
      <c r="K138" s="70">
        <v>890.23969909571247</v>
      </c>
      <c r="L138" s="70">
        <v>265.60792031057707</v>
      </c>
      <c r="M138" s="70">
        <v>133.57909544413783</v>
      </c>
      <c r="N138" s="70">
        <v>204.95311736690479</v>
      </c>
      <c r="O138" s="70">
        <v>172.27821877071676</v>
      </c>
      <c r="P138" s="70">
        <v>40.816535766413097</v>
      </c>
      <c r="Q138" s="70">
        <v>78.245096799759935</v>
      </c>
      <c r="R138" s="70">
        <v>87.344783992377486</v>
      </c>
      <c r="S138" s="70">
        <v>109.72422070496468</v>
      </c>
      <c r="T138" s="72">
        <v>13.78</v>
      </c>
      <c r="U138" s="72">
        <v>3.6517331543348148</v>
      </c>
      <c r="V138" s="72">
        <v>2.6</v>
      </c>
      <c r="W138" s="70">
        <v>29.917083476813865</v>
      </c>
      <c r="X138" s="72"/>
      <c r="Y138" s="72"/>
      <c r="Z138" s="72"/>
      <c r="AA138" s="72"/>
      <c r="AB138" s="72"/>
      <c r="AC138" s="72"/>
      <c r="AD138" s="72"/>
      <c r="AE138" s="72"/>
      <c r="AF138" s="76"/>
      <c r="BB138" s="133"/>
      <c r="BC138" s="282"/>
      <c r="BD138" s="115"/>
      <c r="BE138" s="116"/>
      <c r="BF138" s="116" t="s">
        <v>167</v>
      </c>
      <c r="BG138" s="42">
        <v>4</v>
      </c>
      <c r="BH138" s="105"/>
      <c r="BI138" s="65"/>
      <c r="BJ138" s="65"/>
      <c r="BK138" s="65"/>
      <c r="BL138" s="63"/>
      <c r="BM138" s="63"/>
      <c r="BN138" s="63"/>
      <c r="BO138" s="63"/>
      <c r="BP138" s="63"/>
      <c r="BQ138" s="63"/>
      <c r="BR138" s="63"/>
      <c r="BS138" s="63"/>
      <c r="BT138" s="63"/>
      <c r="BU138" s="63"/>
      <c r="BV138" s="63"/>
      <c r="BW138" s="65"/>
      <c r="BX138" s="65"/>
      <c r="BY138" s="65"/>
      <c r="BZ138" s="63"/>
      <c r="CA138" s="65"/>
      <c r="CB138" s="65"/>
      <c r="CC138" s="65"/>
      <c r="CD138" s="65"/>
      <c r="CE138" s="65"/>
      <c r="CF138" s="65"/>
      <c r="CG138" s="65"/>
      <c r="CH138" s="65"/>
      <c r="CI138" s="69"/>
    </row>
    <row r="139" spans="1:87" ht="15" x14ac:dyDescent="0.25">
      <c r="A139" s="545">
        <f t="shared" si="7"/>
        <v>0</v>
      </c>
      <c r="B139" s="115"/>
      <c r="C139" s="116" t="s">
        <v>170</v>
      </c>
      <c r="D139" s="42">
        <v>2</v>
      </c>
      <c r="E139" s="107" t="s">
        <v>109</v>
      </c>
      <c r="F139" s="45">
        <v>6.6013193900593912</v>
      </c>
      <c r="G139" s="45">
        <v>6.8684143938197391</v>
      </c>
      <c r="H139" s="45">
        <v>11.163846879298235</v>
      </c>
      <c r="I139" s="43">
        <v>87.503306640496476</v>
      </c>
      <c r="J139" s="43">
        <v>148.89129223973629</v>
      </c>
      <c r="K139" s="43">
        <v>894.99223085460596</v>
      </c>
      <c r="L139" s="43">
        <v>238.9085506576547</v>
      </c>
      <c r="M139" s="43">
        <v>163.07197959778446</v>
      </c>
      <c r="N139" s="43">
        <v>240.3654242125555</v>
      </c>
      <c r="O139" s="43">
        <v>213.04935657119609</v>
      </c>
      <c r="P139" s="43">
        <v>40.914918312974315</v>
      </c>
      <c r="Q139" s="43">
        <v>79.226559225187586</v>
      </c>
      <c r="R139" s="43">
        <v>86.089310444130547</v>
      </c>
      <c r="S139" s="43">
        <v>104.92929292929293</v>
      </c>
      <c r="T139" s="45">
        <v>14.2</v>
      </c>
      <c r="U139" s="45">
        <v>3.4070059816613494</v>
      </c>
      <c r="V139" s="45">
        <v>2.59</v>
      </c>
      <c r="W139" s="43">
        <v>31.340290230529376</v>
      </c>
      <c r="X139" s="45"/>
      <c r="Y139" s="45"/>
      <c r="Z139" s="45"/>
      <c r="AA139" s="45"/>
      <c r="AB139" s="45"/>
      <c r="AC139" s="45"/>
      <c r="AD139" s="45"/>
      <c r="AE139" s="45"/>
      <c r="AF139" s="50"/>
      <c r="BB139" s="133"/>
      <c r="BC139" s="282"/>
      <c r="BD139" s="115"/>
      <c r="BE139" s="116"/>
      <c r="BF139" s="116" t="s">
        <v>168</v>
      </c>
      <c r="BG139" s="42">
        <v>5</v>
      </c>
      <c r="BH139" s="105"/>
      <c r="BI139" s="65"/>
      <c r="BJ139" s="65"/>
      <c r="BK139" s="65"/>
      <c r="BL139" s="63"/>
      <c r="BM139" s="63"/>
      <c r="BN139" s="63"/>
      <c r="BO139" s="63"/>
      <c r="BP139" s="63"/>
      <c r="BQ139" s="63"/>
      <c r="BR139" s="63"/>
      <c r="BS139" s="63"/>
      <c r="BT139" s="63"/>
      <c r="BU139" s="63"/>
      <c r="BV139" s="63"/>
      <c r="BW139" s="65"/>
      <c r="BX139" s="65"/>
      <c r="BY139" s="65"/>
      <c r="BZ139" s="63"/>
      <c r="CA139" s="65"/>
      <c r="CB139" s="65"/>
      <c r="CC139" s="65"/>
      <c r="CD139" s="65"/>
      <c r="CE139" s="65"/>
      <c r="CF139" s="65"/>
      <c r="CG139" s="65"/>
      <c r="CH139" s="65"/>
      <c r="CI139" s="69"/>
    </row>
    <row r="140" spans="1:87" ht="15" x14ac:dyDescent="0.25">
      <c r="A140" s="545">
        <f t="shared" si="7"/>
        <v>0</v>
      </c>
      <c r="B140" s="115"/>
      <c r="C140" s="116" t="s">
        <v>171</v>
      </c>
      <c r="D140" s="42">
        <v>3</v>
      </c>
      <c r="E140" s="107" t="s">
        <v>109</v>
      </c>
      <c r="F140" s="45">
        <v>6.3736001583212962</v>
      </c>
      <c r="G140" s="45">
        <v>6.5842888621069982</v>
      </c>
      <c r="H140" s="45">
        <v>10.83381071227913</v>
      </c>
      <c r="I140" s="43">
        <v>85.28453961380103</v>
      </c>
      <c r="J140" s="43">
        <v>131.36104797219753</v>
      </c>
      <c r="K140" s="43">
        <v>898.90586926461287</v>
      </c>
      <c r="L140" s="43">
        <v>209.89306020896939</v>
      </c>
      <c r="M140" s="43">
        <v>185.82777113330127</v>
      </c>
      <c r="N140" s="43">
        <v>270.92778837827308</v>
      </c>
      <c r="O140" s="43">
        <v>228.46978161116715</v>
      </c>
      <c r="P140" s="43">
        <v>41.972958496324559</v>
      </c>
      <c r="Q140" s="43">
        <v>77.423146534387456</v>
      </c>
      <c r="R140" s="43">
        <v>84.320754440479377</v>
      </c>
      <c r="S140" s="43">
        <v>101.0812937056928</v>
      </c>
      <c r="T140" s="45">
        <v>14.45</v>
      </c>
      <c r="U140" s="45">
        <v>3.1921166356891613</v>
      </c>
      <c r="V140" s="45">
        <v>2.5499999999999998</v>
      </c>
      <c r="W140" s="43">
        <v>29.595755825740795</v>
      </c>
      <c r="X140" s="45"/>
      <c r="Y140" s="45"/>
      <c r="Z140" s="45"/>
      <c r="AA140" s="45"/>
      <c r="AB140" s="45"/>
      <c r="AC140" s="45"/>
      <c r="AD140" s="45"/>
      <c r="AE140" s="45"/>
      <c r="AF140" s="50"/>
      <c r="BB140" s="133"/>
      <c r="BC140" s="282"/>
      <c r="BD140" s="120" t="s">
        <v>94</v>
      </c>
      <c r="BE140" s="121"/>
      <c r="BF140" s="121" t="s">
        <v>169</v>
      </c>
      <c r="BG140" s="55">
        <v>1</v>
      </c>
      <c r="BH140" s="106"/>
      <c r="BI140" s="72"/>
      <c r="BJ140" s="72"/>
      <c r="BK140" s="72"/>
      <c r="BL140" s="70"/>
      <c r="BM140" s="70"/>
      <c r="BN140" s="70"/>
      <c r="BO140" s="70"/>
      <c r="BP140" s="70"/>
      <c r="BQ140" s="70"/>
      <c r="BR140" s="70"/>
      <c r="BS140" s="70"/>
      <c r="BT140" s="70"/>
      <c r="BU140" s="70"/>
      <c r="BV140" s="70"/>
      <c r="BW140" s="72"/>
      <c r="BX140" s="72"/>
      <c r="BY140" s="72"/>
      <c r="BZ140" s="70"/>
      <c r="CA140" s="72"/>
      <c r="CB140" s="72"/>
      <c r="CC140" s="72"/>
      <c r="CD140" s="72"/>
      <c r="CE140" s="72"/>
      <c r="CF140" s="72"/>
      <c r="CG140" s="72"/>
      <c r="CH140" s="72"/>
      <c r="CI140" s="76"/>
    </row>
    <row r="141" spans="1:87" ht="15" x14ac:dyDescent="0.25">
      <c r="A141" s="545">
        <f t="shared" si="7"/>
        <v>0</v>
      </c>
      <c r="B141" s="115"/>
      <c r="C141" s="116" t="s">
        <v>172</v>
      </c>
      <c r="D141" s="42">
        <v>4</v>
      </c>
      <c r="E141" s="107" t="s">
        <v>109</v>
      </c>
      <c r="F141" s="45">
        <v>5.6477218037183983</v>
      </c>
      <c r="G141" s="45">
        <v>5.6632343053954521</v>
      </c>
      <c r="H141" s="45">
        <v>9.7907276090683482</v>
      </c>
      <c r="I141" s="43">
        <v>77.860379544086967</v>
      </c>
      <c r="J141" s="43">
        <v>106.94187386277419</v>
      </c>
      <c r="K141" s="43">
        <v>902.07988487644229</v>
      </c>
      <c r="L141" s="43">
        <v>170.00352058473612</v>
      </c>
      <c r="M141" s="43">
        <v>243.92493172143196</v>
      </c>
      <c r="N141" s="43">
        <v>338.61052329685776</v>
      </c>
      <c r="O141" s="43">
        <v>304.66321085242322</v>
      </c>
      <c r="P141" s="43">
        <v>45.52151181088243</v>
      </c>
      <c r="Q141" s="43">
        <v>70.679355062878841</v>
      </c>
      <c r="R141" s="43">
        <v>81.231477475878961</v>
      </c>
      <c r="S141" s="43">
        <v>97.96593401952083</v>
      </c>
      <c r="T141" s="45">
        <v>14.52</v>
      </c>
      <c r="U141" s="45">
        <v>2.5661128595380225</v>
      </c>
      <c r="V141" s="45">
        <v>2.4900000000000002</v>
      </c>
      <c r="W141" s="43">
        <v>27.837638007286682</v>
      </c>
      <c r="X141" s="45"/>
      <c r="Y141" s="45"/>
      <c r="Z141" s="45"/>
      <c r="AA141" s="45"/>
      <c r="AB141" s="45"/>
      <c r="AC141" s="45"/>
      <c r="AD141" s="45"/>
      <c r="AE141" s="45"/>
      <c r="AF141" s="50"/>
      <c r="BB141" s="133"/>
      <c r="BC141" s="282"/>
      <c r="BD141" s="119" t="s">
        <v>96</v>
      </c>
      <c r="BE141" s="354"/>
      <c r="BF141" s="116" t="s">
        <v>170</v>
      </c>
      <c r="BG141" s="42">
        <v>2</v>
      </c>
      <c r="BH141" s="107"/>
      <c r="BI141" s="45"/>
      <c r="BJ141" s="45"/>
      <c r="BK141" s="45"/>
      <c r="BL141" s="43"/>
      <c r="BM141" s="43"/>
      <c r="BN141" s="43"/>
      <c r="BO141" s="43"/>
      <c r="BP141" s="43"/>
      <c r="BQ141" s="43"/>
      <c r="BR141" s="43"/>
      <c r="BS141" s="43"/>
      <c r="BT141" s="43"/>
      <c r="BU141" s="43"/>
      <c r="BV141" s="43"/>
      <c r="BW141" s="45"/>
      <c r="BX141" s="45"/>
      <c r="BY141" s="45"/>
      <c r="BZ141" s="43"/>
      <c r="CA141" s="45"/>
      <c r="CB141" s="45"/>
      <c r="CC141" s="45"/>
      <c r="CD141" s="45"/>
      <c r="CE141" s="45"/>
      <c r="CF141" s="45"/>
      <c r="CG141" s="45"/>
      <c r="CH141" s="45"/>
      <c r="CI141" s="50"/>
    </row>
    <row r="142" spans="1:87" ht="15" x14ac:dyDescent="0.25">
      <c r="A142" s="545">
        <f t="shared" si="7"/>
        <v>0</v>
      </c>
      <c r="B142" s="115"/>
      <c r="C142" s="116" t="s">
        <v>173</v>
      </c>
      <c r="D142" s="42">
        <v>5</v>
      </c>
      <c r="E142" s="107" t="s">
        <v>109</v>
      </c>
      <c r="F142" s="45">
        <v>5.1565630099635955</v>
      </c>
      <c r="G142" s="45">
        <v>5.0359759256117043</v>
      </c>
      <c r="H142" s="45">
        <v>9.0796126408138189</v>
      </c>
      <c r="I142" s="43">
        <v>72.938502848463827</v>
      </c>
      <c r="J142" s="43">
        <v>101.23666686125421</v>
      </c>
      <c r="K142" s="43">
        <v>904.5539128869716</v>
      </c>
      <c r="L142" s="43">
        <v>160.79091989438851</v>
      </c>
      <c r="M142" s="43">
        <v>272.3274937581881</v>
      </c>
      <c r="N142" s="43">
        <v>374.35802630107929</v>
      </c>
      <c r="O142" s="43">
        <v>329.86765544587064</v>
      </c>
      <c r="P142" s="43">
        <v>38.210927217168496</v>
      </c>
      <c r="Q142" s="43">
        <v>65.359627293578569</v>
      </c>
      <c r="R142" s="43">
        <v>80.381418712309738</v>
      </c>
      <c r="S142" s="43">
        <v>95.700562371015835</v>
      </c>
      <c r="T142" s="45">
        <v>14.42</v>
      </c>
      <c r="U142" s="45">
        <v>2.2911208838569355</v>
      </c>
      <c r="V142" s="45">
        <v>2.39</v>
      </c>
      <c r="W142" s="43">
        <v>25.44396677169637</v>
      </c>
      <c r="X142" s="45"/>
      <c r="Y142" s="45"/>
      <c r="Z142" s="45"/>
      <c r="AA142" s="45"/>
      <c r="AB142" s="45"/>
      <c r="AC142" s="45"/>
      <c r="AD142" s="45"/>
      <c r="AE142" s="45"/>
      <c r="AF142" s="50"/>
      <c r="BB142" s="133"/>
      <c r="BC142" s="282"/>
      <c r="BD142" s="115"/>
      <c r="BE142" s="116"/>
      <c r="BF142" s="116" t="s">
        <v>171</v>
      </c>
      <c r="BG142" s="42">
        <v>3</v>
      </c>
      <c r="BH142" s="107"/>
      <c r="BI142" s="45"/>
      <c r="BJ142" s="45"/>
      <c r="BK142" s="45"/>
      <c r="BL142" s="43"/>
      <c r="BM142" s="43"/>
      <c r="BN142" s="43"/>
      <c r="BO142" s="43"/>
      <c r="BP142" s="43"/>
      <c r="BQ142" s="43"/>
      <c r="BR142" s="43"/>
      <c r="BS142" s="43"/>
      <c r="BT142" s="43"/>
      <c r="BU142" s="43"/>
      <c r="BV142" s="43"/>
      <c r="BW142" s="45"/>
      <c r="BX142" s="45"/>
      <c r="BY142" s="45"/>
      <c r="BZ142" s="43"/>
      <c r="CA142" s="45"/>
      <c r="CB142" s="45"/>
      <c r="CC142" s="45"/>
      <c r="CD142" s="45"/>
      <c r="CE142" s="45"/>
      <c r="CF142" s="45"/>
      <c r="CG142" s="45"/>
      <c r="CH142" s="45"/>
      <c r="CI142" s="50"/>
    </row>
    <row r="143" spans="1:87" ht="15" x14ac:dyDescent="0.25">
      <c r="A143" s="545">
        <f t="shared" si="7"/>
        <v>0</v>
      </c>
      <c r="B143" s="120" t="str">
        <f>IF($BE$6=1,BD145,BD146)</f>
        <v>Luzerne (1. Aufw.)</v>
      </c>
      <c r="C143" s="121" t="s">
        <v>174</v>
      </c>
      <c r="D143" s="55">
        <v>1</v>
      </c>
      <c r="E143" s="108" t="s">
        <v>109</v>
      </c>
      <c r="F143" s="58">
        <v>6.5889579905413385</v>
      </c>
      <c r="G143" s="58">
        <v>6.8379877940978</v>
      </c>
      <c r="H143" s="58">
        <v>11.16356077238521</v>
      </c>
      <c r="I143" s="56">
        <v>88.614823665313097</v>
      </c>
      <c r="J143" s="56">
        <v>187.11686790759256</v>
      </c>
      <c r="K143" s="56">
        <v>876.83980075028273</v>
      </c>
      <c r="L143" s="56">
        <v>302.23619007952453</v>
      </c>
      <c r="M143" s="56">
        <v>130.57713778442516</v>
      </c>
      <c r="N143" s="56">
        <v>177.66757189711342</v>
      </c>
      <c r="O143" s="56">
        <v>161.37297936721893</v>
      </c>
      <c r="P143" s="56">
        <v>29.80669841269841</v>
      </c>
      <c r="Q143" s="56">
        <v>79.044932763101357</v>
      </c>
      <c r="R143" s="56">
        <v>88.476730978690398</v>
      </c>
      <c r="S143" s="56">
        <v>123.40092881773398</v>
      </c>
      <c r="T143" s="58">
        <v>18.52</v>
      </c>
      <c r="U143" s="58">
        <v>4.01400943898504</v>
      </c>
      <c r="V143" s="58">
        <v>2.99</v>
      </c>
      <c r="W143" s="56">
        <v>37.448287945605905</v>
      </c>
      <c r="X143" s="58"/>
      <c r="Y143" s="58"/>
      <c r="Z143" s="58"/>
      <c r="AA143" s="58"/>
      <c r="AB143" s="58"/>
      <c r="AC143" s="58"/>
      <c r="AD143" s="58"/>
      <c r="AE143" s="58"/>
      <c r="AF143" s="62"/>
      <c r="BB143" s="133"/>
      <c r="BC143" s="282"/>
      <c r="BD143" s="115"/>
      <c r="BE143" s="116"/>
      <c r="BF143" s="116" t="s">
        <v>172</v>
      </c>
      <c r="BG143" s="42">
        <v>4</v>
      </c>
      <c r="BH143" s="107"/>
      <c r="BI143" s="45"/>
      <c r="BJ143" s="45"/>
      <c r="BK143" s="45"/>
      <c r="BL143" s="43"/>
      <c r="BM143" s="43"/>
      <c r="BN143" s="43"/>
      <c r="BO143" s="43"/>
      <c r="BP143" s="43"/>
      <c r="BQ143" s="43"/>
      <c r="BR143" s="43"/>
      <c r="BS143" s="43"/>
      <c r="BT143" s="43"/>
      <c r="BU143" s="43"/>
      <c r="BV143" s="43"/>
      <c r="BW143" s="45"/>
      <c r="BX143" s="45"/>
      <c r="BY143" s="45"/>
      <c r="BZ143" s="43"/>
      <c r="CA143" s="45"/>
      <c r="CB143" s="45"/>
      <c r="CC143" s="45"/>
      <c r="CD143" s="45"/>
      <c r="CE143" s="45"/>
      <c r="CF143" s="45"/>
      <c r="CG143" s="45"/>
      <c r="CH143" s="45"/>
      <c r="CI143" s="50"/>
    </row>
    <row r="144" spans="1:87" ht="15" x14ac:dyDescent="0.25">
      <c r="A144" s="545">
        <f t="shared" si="7"/>
        <v>0</v>
      </c>
      <c r="B144" s="115"/>
      <c r="C144" s="116" t="s">
        <v>175</v>
      </c>
      <c r="D144" s="42">
        <v>2</v>
      </c>
      <c r="E144" s="105" t="s">
        <v>109</v>
      </c>
      <c r="F144" s="65">
        <v>6.3705851000334928</v>
      </c>
      <c r="G144" s="65">
        <v>6.5621306521307163</v>
      </c>
      <c r="H144" s="65">
        <v>10.85062351804978</v>
      </c>
      <c r="I144" s="63">
        <v>85.906079208148128</v>
      </c>
      <c r="J144" s="63">
        <v>178.11965093360374</v>
      </c>
      <c r="K144" s="63">
        <v>877.42476145321507</v>
      </c>
      <c r="L144" s="63">
        <v>287.47357957446809</v>
      </c>
      <c r="M144" s="63">
        <v>166.71232634413553</v>
      </c>
      <c r="N144" s="63">
        <v>225.72405938032179</v>
      </c>
      <c r="O144" s="63">
        <v>207.33910503838314</v>
      </c>
      <c r="P144" s="63">
        <v>23.495526666666663</v>
      </c>
      <c r="Q144" s="63">
        <v>76.836558623160755</v>
      </c>
      <c r="R144" s="63">
        <v>88.163282071602552</v>
      </c>
      <c r="S144" s="63">
        <v>123.07645557011796</v>
      </c>
      <c r="T144" s="65">
        <v>17.38</v>
      </c>
      <c r="U144" s="65">
        <v>4.3361287318308648</v>
      </c>
      <c r="V144" s="65">
        <v>2.83</v>
      </c>
      <c r="W144" s="63">
        <v>36.159999999999997</v>
      </c>
      <c r="X144" s="65"/>
      <c r="Y144" s="65"/>
      <c r="Z144" s="65"/>
      <c r="AA144" s="65"/>
      <c r="AB144" s="65"/>
      <c r="AC144" s="65"/>
      <c r="AD144" s="65"/>
      <c r="AE144" s="65"/>
      <c r="AF144" s="69"/>
      <c r="BB144" s="133"/>
      <c r="BC144" s="282"/>
      <c r="BD144" s="115"/>
      <c r="BE144" s="116"/>
      <c r="BF144" s="116" t="s">
        <v>173</v>
      </c>
      <c r="BG144" s="42">
        <v>5</v>
      </c>
      <c r="BH144" s="107"/>
      <c r="BI144" s="45"/>
      <c r="BJ144" s="45"/>
      <c r="BK144" s="45"/>
      <c r="BL144" s="43"/>
      <c r="BM144" s="43"/>
      <c r="BN144" s="43"/>
      <c r="BO144" s="43"/>
      <c r="BP144" s="43"/>
      <c r="BQ144" s="43"/>
      <c r="BR144" s="43"/>
      <c r="BS144" s="43"/>
      <c r="BT144" s="43"/>
      <c r="BU144" s="43"/>
      <c r="BV144" s="43"/>
      <c r="BW144" s="45"/>
      <c r="BX144" s="45"/>
      <c r="BY144" s="45"/>
      <c r="BZ144" s="43"/>
      <c r="CA144" s="45"/>
      <c r="CB144" s="45"/>
      <c r="CC144" s="45"/>
      <c r="CD144" s="45"/>
      <c r="CE144" s="45"/>
      <c r="CF144" s="45"/>
      <c r="CG144" s="45"/>
      <c r="CH144" s="45"/>
      <c r="CI144" s="50"/>
    </row>
    <row r="145" spans="1:87" ht="15" x14ac:dyDescent="0.25">
      <c r="A145" s="545">
        <f t="shared" si="7"/>
        <v>0</v>
      </c>
      <c r="B145" s="115"/>
      <c r="C145" s="116" t="s">
        <v>176</v>
      </c>
      <c r="D145" s="42">
        <v>3</v>
      </c>
      <c r="E145" s="105" t="s">
        <v>109</v>
      </c>
      <c r="F145" s="65">
        <v>6.0789379249221822</v>
      </c>
      <c r="G145" s="65">
        <v>6.1956063514475739</v>
      </c>
      <c r="H145" s="65">
        <v>10.428747591555148</v>
      </c>
      <c r="I145" s="63">
        <v>82.56964981247603</v>
      </c>
      <c r="J145" s="63">
        <v>164.13203840407317</v>
      </c>
      <c r="K145" s="63">
        <v>879.38712591871456</v>
      </c>
      <c r="L145" s="63">
        <v>264.34483523809524</v>
      </c>
      <c r="M145" s="63">
        <v>202.91365496793529</v>
      </c>
      <c r="N145" s="63">
        <v>280.81337765957448</v>
      </c>
      <c r="O145" s="63">
        <v>257.40371428571427</v>
      </c>
      <c r="P145" s="63">
        <v>18.314040350877193</v>
      </c>
      <c r="Q145" s="63">
        <v>73.963681221734419</v>
      </c>
      <c r="R145" s="63">
        <v>87.429653991344367</v>
      </c>
      <c r="S145" s="63">
        <v>121.4964663661581</v>
      </c>
      <c r="T145" s="65">
        <v>16.48</v>
      </c>
      <c r="U145" s="65">
        <v>4.1554231791894889</v>
      </c>
      <c r="V145" s="65">
        <v>2.66</v>
      </c>
      <c r="W145" s="63">
        <v>35.782925120758144</v>
      </c>
      <c r="X145" s="65"/>
      <c r="Y145" s="65"/>
      <c r="Z145" s="65"/>
      <c r="AA145" s="65"/>
      <c r="AB145" s="65"/>
      <c r="AC145" s="65"/>
      <c r="AD145" s="65"/>
      <c r="AE145" s="65"/>
      <c r="AF145" s="69"/>
      <c r="BB145" s="133"/>
      <c r="BC145" s="282"/>
      <c r="BD145" s="120" t="s">
        <v>101</v>
      </c>
      <c r="BE145" s="121"/>
      <c r="BF145" s="121" t="s">
        <v>174</v>
      </c>
      <c r="BG145" s="55">
        <v>1</v>
      </c>
      <c r="BH145" s="108"/>
      <c r="BI145" s="58"/>
      <c r="BJ145" s="58"/>
      <c r="BK145" s="58"/>
      <c r="BL145" s="56"/>
      <c r="BM145" s="56"/>
      <c r="BN145" s="56"/>
      <c r="BO145" s="56"/>
      <c r="BP145" s="56"/>
      <c r="BQ145" s="56"/>
      <c r="BR145" s="56"/>
      <c r="BS145" s="56"/>
      <c r="BT145" s="56"/>
      <c r="BU145" s="56"/>
      <c r="BV145" s="56"/>
      <c r="BW145" s="58"/>
      <c r="BX145" s="58"/>
      <c r="BY145" s="58"/>
      <c r="BZ145" s="56"/>
      <c r="CA145" s="58"/>
      <c r="CB145" s="58"/>
      <c r="CC145" s="58"/>
      <c r="CD145" s="58"/>
      <c r="CE145" s="58"/>
      <c r="CF145" s="58"/>
      <c r="CG145" s="58"/>
      <c r="CH145" s="58"/>
      <c r="CI145" s="62"/>
    </row>
    <row r="146" spans="1:87" ht="15" x14ac:dyDescent="0.25">
      <c r="A146" s="545">
        <f t="shared" si="7"/>
        <v>0</v>
      </c>
      <c r="B146" s="115"/>
      <c r="C146" s="116" t="s">
        <v>177</v>
      </c>
      <c r="D146" s="42">
        <v>4</v>
      </c>
      <c r="E146" s="105" t="s">
        <v>109</v>
      </c>
      <c r="F146" s="65">
        <v>5.6482185419036419</v>
      </c>
      <c r="G146" s="65">
        <v>5.6441109349894729</v>
      </c>
      <c r="H146" s="65">
        <v>9.8125755779038855</v>
      </c>
      <c r="I146" s="63">
        <v>78.418866746423276</v>
      </c>
      <c r="J146" s="63">
        <v>149.65541887884635</v>
      </c>
      <c r="K146" s="63">
        <v>885.40841511735664</v>
      </c>
      <c r="L146" s="63">
        <v>240.2690865173825</v>
      </c>
      <c r="M146" s="63">
        <v>256.00169399846476</v>
      </c>
      <c r="N146" s="63">
        <v>335.45194341650944</v>
      </c>
      <c r="O146" s="63">
        <v>314.16962211279838</v>
      </c>
      <c r="P146" s="63">
        <v>17.160603636363639</v>
      </c>
      <c r="Q146" s="63">
        <v>69.34536139730578</v>
      </c>
      <c r="R146" s="63">
        <v>86.300135052281931</v>
      </c>
      <c r="S146" s="63">
        <v>115.25748596938776</v>
      </c>
      <c r="T146" s="65">
        <v>15.82</v>
      </c>
      <c r="U146" s="65">
        <v>3.8255626101885349</v>
      </c>
      <c r="V146" s="65">
        <v>2.46</v>
      </c>
      <c r="W146" s="63">
        <v>32.405119998759282</v>
      </c>
      <c r="X146" s="65"/>
      <c r="Y146" s="65"/>
      <c r="Z146" s="65"/>
      <c r="AA146" s="65"/>
      <c r="AB146" s="65"/>
      <c r="AC146" s="65"/>
      <c r="AD146" s="65"/>
      <c r="AE146" s="65"/>
      <c r="AF146" s="69"/>
      <c r="BB146" s="133"/>
      <c r="BC146" s="282"/>
      <c r="BD146" s="119" t="s">
        <v>103</v>
      </c>
      <c r="BE146" s="354"/>
      <c r="BF146" s="116" t="s">
        <v>175</v>
      </c>
      <c r="BG146" s="42">
        <v>2</v>
      </c>
      <c r="BH146" s="105"/>
      <c r="BI146" s="65"/>
      <c r="BJ146" s="65"/>
      <c r="BK146" s="65"/>
      <c r="BL146" s="63"/>
      <c r="BM146" s="63"/>
      <c r="BN146" s="63"/>
      <c r="BO146" s="63"/>
      <c r="BP146" s="63"/>
      <c r="BQ146" s="63"/>
      <c r="BR146" s="63"/>
      <c r="BS146" s="63"/>
      <c r="BT146" s="63"/>
      <c r="BU146" s="63"/>
      <c r="BV146" s="63"/>
      <c r="BW146" s="65"/>
      <c r="BX146" s="65"/>
      <c r="BY146" s="65"/>
      <c r="BZ146" s="63"/>
      <c r="CA146" s="65"/>
      <c r="CB146" s="65"/>
      <c r="CC146" s="65"/>
      <c r="CD146" s="65"/>
      <c r="CE146" s="65"/>
      <c r="CF146" s="65"/>
      <c r="CG146" s="65"/>
      <c r="CH146" s="65"/>
      <c r="CI146" s="69"/>
    </row>
    <row r="147" spans="1:87" ht="15.75" thickBot="1" x14ac:dyDescent="0.3">
      <c r="A147" s="546">
        <f t="shared" si="7"/>
        <v>0</v>
      </c>
      <c r="B147" s="128"/>
      <c r="C147" s="129" t="s">
        <v>178</v>
      </c>
      <c r="D147" s="92">
        <v>5</v>
      </c>
      <c r="E147" s="110" t="s">
        <v>109</v>
      </c>
      <c r="F147" s="111">
        <v>5.0469077679928143</v>
      </c>
      <c r="G147" s="111">
        <v>4.8859043589473918</v>
      </c>
      <c r="H147" s="111">
        <v>8.9295183580873214</v>
      </c>
      <c r="I147" s="112">
        <v>72.636180119441065</v>
      </c>
      <c r="J147" s="112">
        <v>128.41236196200802</v>
      </c>
      <c r="K147" s="112">
        <v>893.25414511971758</v>
      </c>
      <c r="L147" s="112">
        <v>205.08315374334484</v>
      </c>
      <c r="M147" s="112">
        <v>314.67830246883733</v>
      </c>
      <c r="N147" s="112">
        <v>393.84578947368419</v>
      </c>
      <c r="O147" s="112">
        <v>365.16170822281163</v>
      </c>
      <c r="P147" s="112">
        <v>16.760633962264155</v>
      </c>
      <c r="Q147" s="112">
        <v>63.119440438953603</v>
      </c>
      <c r="R147" s="112">
        <v>84.09156351260404</v>
      </c>
      <c r="S147" s="112">
        <v>107.16201745549284</v>
      </c>
      <c r="T147" s="111">
        <v>15.41</v>
      </c>
      <c r="U147" s="111">
        <v>3.4500837230414376</v>
      </c>
      <c r="V147" s="111">
        <v>2.25</v>
      </c>
      <c r="W147" s="112">
        <v>30.615999999999996</v>
      </c>
      <c r="X147" s="111"/>
      <c r="Y147" s="111"/>
      <c r="Z147" s="111"/>
      <c r="AA147" s="111"/>
      <c r="AB147" s="111"/>
      <c r="AC147" s="111"/>
      <c r="AD147" s="111"/>
      <c r="AE147" s="111"/>
      <c r="AF147" s="114"/>
      <c r="BB147" s="133"/>
      <c r="BC147" s="282"/>
      <c r="BD147" s="115"/>
      <c r="BE147" s="116"/>
      <c r="BF147" s="116" t="s">
        <v>176</v>
      </c>
      <c r="BG147" s="42">
        <v>3</v>
      </c>
      <c r="BH147" s="105"/>
      <c r="BI147" s="65"/>
      <c r="BJ147" s="65"/>
      <c r="BK147" s="65"/>
      <c r="BL147" s="63"/>
      <c r="BM147" s="63"/>
      <c r="BN147" s="63"/>
      <c r="BO147" s="63"/>
      <c r="BP147" s="63"/>
      <c r="BQ147" s="63"/>
      <c r="BR147" s="63"/>
      <c r="BS147" s="63"/>
      <c r="BT147" s="63"/>
      <c r="BU147" s="63"/>
      <c r="BV147" s="63"/>
      <c r="BW147" s="65"/>
      <c r="BX147" s="65"/>
      <c r="BY147" s="65"/>
      <c r="BZ147" s="63"/>
      <c r="CA147" s="65"/>
      <c r="CB147" s="65"/>
      <c r="CC147" s="65"/>
      <c r="CD147" s="65"/>
      <c r="CE147" s="65"/>
      <c r="CF147" s="65"/>
      <c r="CG147" s="65"/>
      <c r="CH147" s="65"/>
      <c r="CI147" s="69"/>
    </row>
    <row r="148" spans="1:87" ht="15" customHeight="1" x14ac:dyDescent="0.25">
      <c r="A148" s="555" t="str">
        <f>IF($BE$6=1,BB150,BC150)</f>
        <v>Dürrfuter Mischbestände</v>
      </c>
      <c r="B148" s="135" t="str">
        <f>IF($BE$6=1,BD150,BD151)</f>
        <v>G (1. Aufw.)</v>
      </c>
      <c r="C148" s="136" t="s">
        <v>179</v>
      </c>
      <c r="D148" s="31">
        <v>1</v>
      </c>
      <c r="E148" s="32">
        <v>880</v>
      </c>
      <c r="F148" s="33">
        <v>6.4296741369281429</v>
      </c>
      <c r="G148" s="34">
        <v>6.6491677408534819</v>
      </c>
      <c r="H148" s="34">
        <v>10.921076715508585</v>
      </c>
      <c r="I148" s="32">
        <v>108.14502366159331</v>
      </c>
      <c r="J148" s="32">
        <v>131.00861954183611</v>
      </c>
      <c r="K148" s="32">
        <v>905.69248211363333</v>
      </c>
      <c r="L148" s="32">
        <v>204.38742320708852</v>
      </c>
      <c r="M148" s="32">
        <v>187.40378639981273</v>
      </c>
      <c r="N148" s="32">
        <v>404.10304981472927</v>
      </c>
      <c r="O148" s="32">
        <v>218.05355264588658</v>
      </c>
      <c r="P148" s="32">
        <v>167.24570071324587</v>
      </c>
      <c r="Q148" s="32">
        <v>78.244844630450203</v>
      </c>
      <c r="R148" s="32">
        <v>71.206896698945656</v>
      </c>
      <c r="S148" s="35">
        <v>93.995161316423506</v>
      </c>
      <c r="T148" s="72">
        <v>3.5718046000000001</v>
      </c>
      <c r="U148" s="72">
        <v>3.8092792499999999</v>
      </c>
      <c r="V148" s="72">
        <v>1.6068600000000002</v>
      </c>
      <c r="W148" s="73">
        <v>28.5470595</v>
      </c>
      <c r="X148" s="72">
        <v>0.22575500000000001</v>
      </c>
      <c r="Y148" s="72">
        <v>3.0521173333333325</v>
      </c>
      <c r="Z148" s="72">
        <v>2.1316100000000002</v>
      </c>
      <c r="AA148" s="72">
        <v>7.9753589999999992</v>
      </c>
      <c r="AB148" s="70">
        <v>200</v>
      </c>
      <c r="AC148" s="70">
        <v>76.706524999999999</v>
      </c>
      <c r="AD148" s="70">
        <v>26.0074845</v>
      </c>
      <c r="AE148" s="74">
        <v>0.15</v>
      </c>
      <c r="AF148" s="124">
        <v>0.02</v>
      </c>
      <c r="BB148" s="133"/>
      <c r="BC148" s="282"/>
      <c r="BD148" s="115"/>
      <c r="BE148" s="116"/>
      <c r="BF148" s="116" t="s">
        <v>177</v>
      </c>
      <c r="BG148" s="42">
        <v>4</v>
      </c>
      <c r="BH148" s="105"/>
      <c r="BI148" s="65"/>
      <c r="BJ148" s="65"/>
      <c r="BK148" s="65"/>
      <c r="BL148" s="63"/>
      <c r="BM148" s="63"/>
      <c r="BN148" s="63"/>
      <c r="BO148" s="63"/>
      <c r="BP148" s="63"/>
      <c r="BQ148" s="63"/>
      <c r="BR148" s="63"/>
      <c r="BS148" s="63"/>
      <c r="BT148" s="63"/>
      <c r="BU148" s="63"/>
      <c r="BV148" s="63"/>
      <c r="BW148" s="65"/>
      <c r="BX148" s="65"/>
      <c r="BY148" s="65"/>
      <c r="BZ148" s="63"/>
      <c r="CA148" s="65"/>
      <c r="CB148" s="65"/>
      <c r="CC148" s="65"/>
      <c r="CD148" s="65"/>
      <c r="CE148" s="65"/>
      <c r="CF148" s="65"/>
      <c r="CG148" s="65"/>
      <c r="CH148" s="65"/>
      <c r="CI148" s="69"/>
    </row>
    <row r="149" spans="1:87" ht="15.75" thickBot="1" x14ac:dyDescent="0.3">
      <c r="A149" s="556"/>
      <c r="B149" s="140"/>
      <c r="C149" s="139" t="s">
        <v>180</v>
      </c>
      <c r="D149" s="42">
        <v>2</v>
      </c>
      <c r="E149" s="43">
        <v>880</v>
      </c>
      <c r="F149" s="44">
        <v>6.2704095964448374</v>
      </c>
      <c r="G149" s="45">
        <v>6.459883066095844</v>
      </c>
      <c r="H149" s="45">
        <v>10.678921813298102</v>
      </c>
      <c r="I149" s="43">
        <v>102.80133831325745</v>
      </c>
      <c r="J149" s="43">
        <v>112.81173800387813</v>
      </c>
      <c r="K149" s="43">
        <v>906.33067076037037</v>
      </c>
      <c r="L149" s="43">
        <v>176.33687489800977</v>
      </c>
      <c r="M149" s="43">
        <v>216.06457130856941</v>
      </c>
      <c r="N149" s="43">
        <v>432.8177838405627</v>
      </c>
      <c r="O149" s="43">
        <v>239.67331111640439</v>
      </c>
      <c r="P149" s="43">
        <v>131.17955590900129</v>
      </c>
      <c r="Q149" s="43">
        <v>77.357002685825606</v>
      </c>
      <c r="R149" s="43">
        <v>69.338761999350751</v>
      </c>
      <c r="S149" s="46">
        <v>93.159180571495028</v>
      </c>
      <c r="T149" s="45">
        <v>3.5718046000000001</v>
      </c>
      <c r="U149" s="45">
        <v>3.5952952499999991</v>
      </c>
      <c r="V149" s="45">
        <v>1.4218470000000001</v>
      </c>
      <c r="W149" s="46">
        <v>27.917059500000001</v>
      </c>
      <c r="X149" s="45">
        <v>0.24391500000000002</v>
      </c>
      <c r="Y149" s="45">
        <v>3.3575733333333333</v>
      </c>
      <c r="Z149" s="45">
        <v>1.8679100000000002</v>
      </c>
      <c r="AA149" s="45">
        <v>6.8484959999999999</v>
      </c>
      <c r="AB149" s="43">
        <v>125</v>
      </c>
      <c r="AC149" s="43">
        <v>67.384415000000004</v>
      </c>
      <c r="AD149" s="43">
        <v>23.442484500000006</v>
      </c>
      <c r="AE149" s="47">
        <v>0.05</v>
      </c>
      <c r="AF149" s="117">
        <v>0.02</v>
      </c>
      <c r="BB149" s="134"/>
      <c r="BC149" s="346"/>
      <c r="BD149" s="128"/>
      <c r="BE149" s="129"/>
      <c r="BF149" s="129" t="s">
        <v>178</v>
      </c>
      <c r="BG149" s="92">
        <v>5</v>
      </c>
      <c r="BH149" s="110"/>
      <c r="BI149" s="111"/>
      <c r="BJ149" s="111"/>
      <c r="BK149" s="111"/>
      <c r="BL149" s="112"/>
      <c r="BM149" s="112"/>
      <c r="BN149" s="112"/>
      <c r="BO149" s="112"/>
      <c r="BP149" s="112"/>
      <c r="BQ149" s="112"/>
      <c r="BR149" s="112"/>
      <c r="BS149" s="112"/>
      <c r="BT149" s="112"/>
      <c r="BU149" s="112"/>
      <c r="BV149" s="112"/>
      <c r="BW149" s="111"/>
      <c r="BX149" s="111"/>
      <c r="BY149" s="111"/>
      <c r="BZ149" s="112"/>
      <c r="CA149" s="111"/>
      <c r="CB149" s="111"/>
      <c r="CC149" s="111"/>
      <c r="CD149" s="111"/>
      <c r="CE149" s="111"/>
      <c r="CF149" s="111"/>
      <c r="CG149" s="111"/>
      <c r="CH149" s="111"/>
      <c r="CI149" s="114"/>
    </row>
    <row r="150" spans="1:87" ht="15" customHeight="1" x14ac:dyDescent="0.25">
      <c r="A150" s="556"/>
      <c r="B150" s="140"/>
      <c r="C150" s="139" t="s">
        <v>181</v>
      </c>
      <c r="D150" s="42">
        <v>3</v>
      </c>
      <c r="E150" s="43">
        <v>880</v>
      </c>
      <c r="F150" s="44">
        <v>5.8031507374927607</v>
      </c>
      <c r="G150" s="45">
        <v>5.8714925894466834</v>
      </c>
      <c r="H150" s="45">
        <v>10.003279397065217</v>
      </c>
      <c r="I150" s="43">
        <v>91.706961228231364</v>
      </c>
      <c r="J150" s="43">
        <v>85.66144536006388</v>
      </c>
      <c r="K150" s="43">
        <v>911.94777897134395</v>
      </c>
      <c r="L150" s="43">
        <v>134.79495573600019</v>
      </c>
      <c r="M150" s="43">
        <v>254.41838338994833</v>
      </c>
      <c r="N150" s="43">
        <v>487.70321883634534</v>
      </c>
      <c r="O150" s="43">
        <v>278.31351503363896</v>
      </c>
      <c r="P150" s="43">
        <v>128.41406859886189</v>
      </c>
      <c r="Q150" s="43">
        <v>72.751339758314984</v>
      </c>
      <c r="R150" s="43">
        <v>65.808774398157666</v>
      </c>
      <c r="S150" s="46">
        <v>87.593960751676093</v>
      </c>
      <c r="T150" s="45">
        <v>3.5718046000000001</v>
      </c>
      <c r="U150" s="45">
        <v>3.3578032499999995</v>
      </c>
      <c r="V150" s="45">
        <v>1.2728339999999998</v>
      </c>
      <c r="W150" s="46">
        <v>26.387059499999999</v>
      </c>
      <c r="X150" s="45">
        <v>0.25167500000000004</v>
      </c>
      <c r="Y150" s="45">
        <v>3.4327893333333339</v>
      </c>
      <c r="Z150" s="45">
        <v>1.6327099999999999</v>
      </c>
      <c r="AA150" s="45">
        <v>5.9261310000000007</v>
      </c>
      <c r="AB150" s="43">
        <v>125</v>
      </c>
      <c r="AC150" s="43">
        <v>59.125184999999995</v>
      </c>
      <c r="AD150" s="43">
        <v>21.327484500000004</v>
      </c>
      <c r="AE150" s="47">
        <v>0.05</v>
      </c>
      <c r="AF150" s="117">
        <v>0.02</v>
      </c>
      <c r="BB150" s="373" t="s">
        <v>973</v>
      </c>
      <c r="BC150" s="374" t="s">
        <v>974</v>
      </c>
      <c r="BD150" s="135" t="s">
        <v>9</v>
      </c>
      <c r="BE150" s="136"/>
      <c r="BF150" s="136" t="s">
        <v>179</v>
      </c>
      <c r="BG150" s="31">
        <v>1</v>
      </c>
      <c r="BH150" s="32"/>
      <c r="BI150" s="33"/>
      <c r="BJ150" s="34"/>
      <c r="BK150" s="34"/>
      <c r="BL150" s="32"/>
      <c r="BM150" s="32"/>
      <c r="BN150" s="32"/>
      <c r="BO150" s="32"/>
      <c r="BP150" s="32"/>
      <c r="BQ150" s="32"/>
      <c r="BR150" s="32"/>
      <c r="BS150" s="32"/>
      <c r="BT150" s="32"/>
      <c r="BU150" s="32"/>
      <c r="BV150" s="35"/>
      <c r="BW150" s="72"/>
      <c r="BX150" s="72"/>
      <c r="BY150" s="72"/>
      <c r="BZ150" s="73"/>
      <c r="CA150" s="72"/>
      <c r="CB150" s="72"/>
      <c r="CC150" s="72"/>
      <c r="CD150" s="72"/>
      <c r="CE150" s="70"/>
      <c r="CF150" s="70"/>
      <c r="CG150" s="70"/>
      <c r="CH150" s="74"/>
      <c r="CI150" s="124"/>
    </row>
    <row r="151" spans="1:87" ht="15" x14ac:dyDescent="0.25">
      <c r="A151" s="556"/>
      <c r="B151" s="140"/>
      <c r="C151" s="139" t="s">
        <v>182</v>
      </c>
      <c r="D151" s="42">
        <v>4</v>
      </c>
      <c r="E151" s="43">
        <v>880</v>
      </c>
      <c r="F151" s="44">
        <v>5.3368208891040352</v>
      </c>
      <c r="G151" s="45">
        <v>5.2835921430662136</v>
      </c>
      <c r="H151" s="45">
        <v>9.3235798541517294</v>
      </c>
      <c r="I151" s="43">
        <v>82.573143475817616</v>
      </c>
      <c r="J151" s="43">
        <v>69.941173577722964</v>
      </c>
      <c r="K151" s="43">
        <v>914.94681095590795</v>
      </c>
      <c r="L151" s="43">
        <v>110.80817031549289</v>
      </c>
      <c r="M151" s="43">
        <v>294.0944959172221</v>
      </c>
      <c r="N151" s="43">
        <v>535.34106567244089</v>
      </c>
      <c r="O151" s="43">
        <v>320.85017000084588</v>
      </c>
      <c r="P151" s="43">
        <v>98.434466443954875</v>
      </c>
      <c r="Q151" s="43">
        <v>67.67245930303605</v>
      </c>
      <c r="R151" s="43">
        <v>63.415223384895299</v>
      </c>
      <c r="S151" s="46">
        <v>85.765759157155955</v>
      </c>
      <c r="T151" s="45">
        <v>3.5718046000000001</v>
      </c>
      <c r="U151" s="45">
        <v>3.0968032499999998</v>
      </c>
      <c r="V151" s="45">
        <v>1.1598210000000002</v>
      </c>
      <c r="W151" s="46">
        <v>23.957059500000003</v>
      </c>
      <c r="X151" s="45">
        <v>0.24903499999999998</v>
      </c>
      <c r="Y151" s="45">
        <v>3.2777653333333334</v>
      </c>
      <c r="Z151" s="45">
        <v>1.4260099999999998</v>
      </c>
      <c r="AA151" s="45">
        <v>5.2082640000000007</v>
      </c>
      <c r="AB151" s="43">
        <v>125</v>
      </c>
      <c r="AC151" s="43">
        <v>51.928834999999992</v>
      </c>
      <c r="AD151" s="43">
        <v>19.662484500000001</v>
      </c>
      <c r="AE151" s="47">
        <v>0.05</v>
      </c>
      <c r="AF151" s="117">
        <v>0.02</v>
      </c>
      <c r="BB151" s="137"/>
      <c r="BC151" s="347"/>
      <c r="BD151" s="138" t="s">
        <v>11</v>
      </c>
      <c r="BE151" s="355"/>
      <c r="BF151" s="139" t="s">
        <v>180</v>
      </c>
      <c r="BG151" s="42">
        <v>2</v>
      </c>
      <c r="BH151" s="43"/>
      <c r="BI151" s="44"/>
      <c r="BJ151" s="45"/>
      <c r="BK151" s="45"/>
      <c r="BL151" s="43"/>
      <c r="BM151" s="43"/>
      <c r="BN151" s="43"/>
      <c r="BO151" s="43"/>
      <c r="BP151" s="43"/>
      <c r="BQ151" s="43"/>
      <c r="BR151" s="43"/>
      <c r="BS151" s="43"/>
      <c r="BT151" s="43"/>
      <c r="BU151" s="43"/>
      <c r="BV151" s="46"/>
      <c r="BW151" s="45"/>
      <c r="BX151" s="45"/>
      <c r="BY151" s="45"/>
      <c r="BZ151" s="46"/>
      <c r="CA151" s="45"/>
      <c r="CB151" s="45"/>
      <c r="CC151" s="45"/>
      <c r="CD151" s="45"/>
      <c r="CE151" s="43"/>
      <c r="CF151" s="43"/>
      <c r="CG151" s="43"/>
      <c r="CH151" s="47"/>
      <c r="CI151" s="117"/>
    </row>
    <row r="152" spans="1:87" ht="15" x14ac:dyDescent="0.25">
      <c r="A152" s="556"/>
      <c r="B152" s="140"/>
      <c r="C152" s="139" t="s">
        <v>183</v>
      </c>
      <c r="D152" s="42">
        <v>5</v>
      </c>
      <c r="E152" s="43">
        <v>880</v>
      </c>
      <c r="F152" s="44">
        <v>4.7834501027626173</v>
      </c>
      <c r="G152" s="45">
        <v>4.5861966245539172</v>
      </c>
      <c r="H152" s="45">
        <v>8.5071361427375738</v>
      </c>
      <c r="I152" s="43">
        <v>73.857407857124954</v>
      </c>
      <c r="J152" s="43">
        <v>59.078591796219214</v>
      </c>
      <c r="K152" s="43">
        <v>917.06733586092321</v>
      </c>
      <c r="L152" s="43">
        <v>94.205192998301015</v>
      </c>
      <c r="M152" s="43">
        <v>312.56703352816118</v>
      </c>
      <c r="N152" s="43">
        <v>557.15771315626034</v>
      </c>
      <c r="O152" s="43">
        <v>342.14998322031181</v>
      </c>
      <c r="P152" s="43">
        <v>97.580609688221671</v>
      </c>
      <c r="Q152" s="43">
        <v>61.558092489119083</v>
      </c>
      <c r="R152" s="43">
        <v>61.582248767465337</v>
      </c>
      <c r="S152" s="46">
        <v>82.966973402401777</v>
      </c>
      <c r="T152" s="45">
        <v>3.5718046000000001</v>
      </c>
      <c r="U152" s="45">
        <v>2.81229525</v>
      </c>
      <c r="V152" s="45">
        <v>1.0828080000000002</v>
      </c>
      <c r="W152" s="46">
        <v>20.627059500000001</v>
      </c>
      <c r="X152" s="45">
        <v>0.23599499999999998</v>
      </c>
      <c r="Y152" s="45">
        <v>2.892501333333334</v>
      </c>
      <c r="Z152" s="45">
        <v>1.2478100000000003</v>
      </c>
      <c r="AA152" s="45">
        <v>4.6948949999999998</v>
      </c>
      <c r="AB152" s="43">
        <v>75</v>
      </c>
      <c r="AC152" s="43">
        <v>45.795364999999997</v>
      </c>
      <c r="AD152" s="43">
        <v>18.447484500000002</v>
      </c>
      <c r="AE152" s="47">
        <v>0.05</v>
      </c>
      <c r="AF152" s="117">
        <v>0.02</v>
      </c>
      <c r="BB152" s="137"/>
      <c r="BC152" s="347"/>
      <c r="BD152" s="140"/>
      <c r="BE152" s="139"/>
      <c r="BF152" s="139" t="s">
        <v>181</v>
      </c>
      <c r="BG152" s="42">
        <v>3</v>
      </c>
      <c r="BH152" s="43"/>
      <c r="BI152" s="44"/>
      <c r="BJ152" s="45"/>
      <c r="BK152" s="45"/>
      <c r="BL152" s="43"/>
      <c r="BM152" s="43"/>
      <c r="BN152" s="43"/>
      <c r="BO152" s="43"/>
      <c r="BP152" s="43"/>
      <c r="BQ152" s="43"/>
      <c r="BR152" s="43"/>
      <c r="BS152" s="43"/>
      <c r="BT152" s="43"/>
      <c r="BU152" s="43"/>
      <c r="BV152" s="46"/>
      <c r="BW152" s="45"/>
      <c r="BX152" s="45"/>
      <c r="BY152" s="45"/>
      <c r="BZ152" s="46"/>
      <c r="CA152" s="45"/>
      <c r="CB152" s="45"/>
      <c r="CC152" s="45"/>
      <c r="CD152" s="45"/>
      <c r="CE152" s="43"/>
      <c r="CF152" s="43"/>
      <c r="CG152" s="43"/>
      <c r="CH152" s="47"/>
      <c r="CI152" s="117"/>
    </row>
    <row r="153" spans="1:87" ht="15" x14ac:dyDescent="0.25">
      <c r="A153" s="556"/>
      <c r="B153" s="140"/>
      <c r="C153" s="139" t="s">
        <v>184</v>
      </c>
      <c r="D153" s="141">
        <v>6</v>
      </c>
      <c r="E153" s="83">
        <v>880</v>
      </c>
      <c r="F153" s="85">
        <v>4.3627360727900655</v>
      </c>
      <c r="G153" s="85">
        <v>4.0660176732877291</v>
      </c>
      <c r="H153" s="85">
        <v>7.868822946897521</v>
      </c>
      <c r="I153" s="83">
        <v>65.468711727925452</v>
      </c>
      <c r="J153" s="83">
        <v>46.803880394896233</v>
      </c>
      <c r="K153" s="83">
        <v>920.6096</v>
      </c>
      <c r="L153" s="83">
        <v>75.336800000000039</v>
      </c>
      <c r="M153" s="83">
        <v>341.89599999999996</v>
      </c>
      <c r="N153" s="83">
        <v>596.82799999999997</v>
      </c>
      <c r="O153" s="83">
        <v>378.62199999999996</v>
      </c>
      <c r="P153" s="83">
        <v>72.942000000000007</v>
      </c>
      <c r="Q153" s="83">
        <v>56.718014835908043</v>
      </c>
      <c r="R153" s="83">
        <v>59.344691052629095</v>
      </c>
      <c r="S153" s="83">
        <v>79.3904</v>
      </c>
      <c r="T153" s="85">
        <v>3.5718046000000001</v>
      </c>
      <c r="U153" s="85">
        <v>2.5042792499999997</v>
      </c>
      <c r="V153" s="85">
        <v>1.041795</v>
      </c>
      <c r="W153" s="142">
        <v>16.397059500000005</v>
      </c>
      <c r="X153" s="85">
        <v>0.21255500000000002</v>
      </c>
      <c r="Y153" s="85">
        <v>2.2769973333333335</v>
      </c>
      <c r="Z153" s="85">
        <v>1.0981100000000001</v>
      </c>
      <c r="AA153" s="85">
        <v>4.3860240000000017</v>
      </c>
      <c r="AB153" s="83">
        <v>75</v>
      </c>
      <c r="AC153" s="83">
        <v>40.724774999999994</v>
      </c>
      <c r="AD153" s="83">
        <v>17.682484500000001</v>
      </c>
      <c r="AE153" s="87">
        <v>0.05</v>
      </c>
      <c r="AF153" s="126">
        <v>0.02</v>
      </c>
      <c r="BB153" s="137"/>
      <c r="BC153" s="347"/>
      <c r="BD153" s="140"/>
      <c r="BE153" s="139"/>
      <c r="BF153" s="139" t="s">
        <v>182</v>
      </c>
      <c r="BG153" s="42">
        <v>4</v>
      </c>
      <c r="BH153" s="43"/>
      <c r="BI153" s="44"/>
      <c r="BJ153" s="45"/>
      <c r="BK153" s="45"/>
      <c r="BL153" s="43"/>
      <c r="BM153" s="43"/>
      <c r="BN153" s="43"/>
      <c r="BO153" s="43"/>
      <c r="BP153" s="43"/>
      <c r="BQ153" s="43"/>
      <c r="BR153" s="43"/>
      <c r="BS153" s="43"/>
      <c r="BT153" s="43"/>
      <c r="BU153" s="43"/>
      <c r="BV153" s="46"/>
      <c r="BW153" s="45"/>
      <c r="BX153" s="45"/>
      <c r="BY153" s="45"/>
      <c r="BZ153" s="46"/>
      <c r="CA153" s="45"/>
      <c r="CB153" s="45"/>
      <c r="CC153" s="45"/>
      <c r="CD153" s="45"/>
      <c r="CE153" s="43"/>
      <c r="CF153" s="43"/>
      <c r="CG153" s="43"/>
      <c r="CH153" s="47"/>
      <c r="CI153" s="117"/>
    </row>
    <row r="154" spans="1:87" ht="15" x14ac:dyDescent="0.25">
      <c r="A154" s="556"/>
      <c r="B154" s="140"/>
      <c r="C154" s="139" t="s">
        <v>185</v>
      </c>
      <c r="D154" s="141">
        <v>7</v>
      </c>
      <c r="E154" s="83">
        <v>880</v>
      </c>
      <c r="F154" s="85">
        <v>4.0357507473923171</v>
      </c>
      <c r="G154" s="85">
        <v>3.6647288083741056</v>
      </c>
      <c r="H154" s="85">
        <v>7.36494945562045</v>
      </c>
      <c r="I154" s="83">
        <v>59.759469022637724</v>
      </c>
      <c r="J154" s="83">
        <v>40.016536093926788</v>
      </c>
      <c r="K154" s="83">
        <v>923.74619999999993</v>
      </c>
      <c r="L154" s="83">
        <v>64.822700000000026</v>
      </c>
      <c r="M154" s="83">
        <v>365.20500000000004</v>
      </c>
      <c r="N154" s="83">
        <v>628.83950000000004</v>
      </c>
      <c r="O154" s="83">
        <v>411.55899999999997</v>
      </c>
      <c r="P154" s="83">
        <v>55.734000000000009</v>
      </c>
      <c r="Q154" s="83">
        <v>52.905869156892422</v>
      </c>
      <c r="R154" s="83">
        <v>58.020144581941544</v>
      </c>
      <c r="S154" s="83">
        <v>76.253800000000069</v>
      </c>
      <c r="T154" s="85">
        <v>3.5718046000000001</v>
      </c>
      <c r="U154" s="85">
        <v>2.1727552499999994</v>
      </c>
      <c r="V154" s="85">
        <v>1.0367820000000001</v>
      </c>
      <c r="W154" s="142">
        <v>11.267059500000002</v>
      </c>
      <c r="X154" s="85">
        <v>0.17871499999999998</v>
      </c>
      <c r="Y154" s="85">
        <v>1.4312533333333315</v>
      </c>
      <c r="Z154" s="85">
        <v>0.97690999999999983</v>
      </c>
      <c r="AA154" s="85">
        <v>4.281651000000001</v>
      </c>
      <c r="AB154" s="83">
        <v>75</v>
      </c>
      <c r="AC154" s="83">
        <v>36.717064999999998</v>
      </c>
      <c r="AD154" s="83">
        <v>17.367484500000007</v>
      </c>
      <c r="AE154" s="87">
        <v>0.05</v>
      </c>
      <c r="AF154" s="126">
        <v>0.02</v>
      </c>
      <c r="BB154" s="137"/>
      <c r="BC154" s="347"/>
      <c r="BD154" s="140"/>
      <c r="BE154" s="139"/>
      <c r="BF154" s="139" t="s">
        <v>183</v>
      </c>
      <c r="BG154" s="42">
        <v>5</v>
      </c>
      <c r="BH154" s="43"/>
      <c r="BI154" s="44"/>
      <c r="BJ154" s="45"/>
      <c r="BK154" s="45"/>
      <c r="BL154" s="43"/>
      <c r="BM154" s="43"/>
      <c r="BN154" s="43"/>
      <c r="BO154" s="43"/>
      <c r="BP154" s="43"/>
      <c r="BQ154" s="43"/>
      <c r="BR154" s="43"/>
      <c r="BS154" s="43"/>
      <c r="BT154" s="43"/>
      <c r="BU154" s="43"/>
      <c r="BV154" s="46"/>
      <c r="BW154" s="45"/>
      <c r="BX154" s="45"/>
      <c r="BY154" s="45"/>
      <c r="BZ154" s="46"/>
      <c r="CA154" s="45"/>
      <c r="CB154" s="45"/>
      <c r="CC154" s="45"/>
      <c r="CD154" s="45"/>
      <c r="CE154" s="43"/>
      <c r="CF154" s="43"/>
      <c r="CG154" s="43"/>
      <c r="CH154" s="47"/>
      <c r="CI154" s="117"/>
    </row>
    <row r="155" spans="1:87" ht="15" x14ac:dyDescent="0.25">
      <c r="A155" s="556"/>
      <c r="B155" s="143" t="str">
        <f>IF($BE$6=1,BD157,BD158)</f>
        <v>GR (1. Aufw.)</v>
      </c>
      <c r="C155" s="144" t="s">
        <v>186</v>
      </c>
      <c r="D155" s="55">
        <v>1</v>
      </c>
      <c r="E155" s="56">
        <v>880</v>
      </c>
      <c r="F155" s="57">
        <v>6.314219059773893</v>
      </c>
      <c r="G155" s="58">
        <v>6.5138752497527639</v>
      </c>
      <c r="H155" s="58">
        <v>10.743343138241086</v>
      </c>
      <c r="I155" s="56">
        <v>102.85390634559249</v>
      </c>
      <c r="J155" s="56">
        <v>110.90678084726633</v>
      </c>
      <c r="K155" s="56">
        <v>909.73068711358815</v>
      </c>
      <c r="L155" s="56">
        <v>173.42074837520315</v>
      </c>
      <c r="M155" s="56">
        <v>171.16298051067659</v>
      </c>
      <c r="N155" s="56">
        <v>361.89940568914625</v>
      </c>
      <c r="O155" s="56">
        <v>198.20350965450436</v>
      </c>
      <c r="P155" s="56">
        <v>231.84651813677999</v>
      </c>
      <c r="Q155" s="56">
        <v>77.710207640937085</v>
      </c>
      <c r="R155" s="56">
        <v>69.079813169352306</v>
      </c>
      <c r="S155" s="59">
        <v>90.068032969812961</v>
      </c>
      <c r="T155" s="58">
        <v>3.5718046000000001</v>
      </c>
      <c r="U155" s="58">
        <v>3.8092792499999999</v>
      </c>
      <c r="V155" s="58">
        <v>1.6068600000000002</v>
      </c>
      <c r="W155" s="59">
        <v>28.5470595</v>
      </c>
      <c r="X155" s="58">
        <v>0.22575500000000001</v>
      </c>
      <c r="Y155" s="58">
        <v>4.2611239999999997</v>
      </c>
      <c r="Z155" s="58">
        <v>2.1316100000000002</v>
      </c>
      <c r="AA155" s="58">
        <v>7.3360214999999984</v>
      </c>
      <c r="AB155" s="56">
        <v>200</v>
      </c>
      <c r="AC155" s="56">
        <v>57.370519999999992</v>
      </c>
      <c r="AD155" s="56">
        <v>24.658344</v>
      </c>
      <c r="AE155" s="60">
        <v>0.15</v>
      </c>
      <c r="AF155" s="122">
        <v>0.02</v>
      </c>
      <c r="BB155" s="137"/>
      <c r="BC155" s="347"/>
      <c r="BD155" s="140"/>
      <c r="BE155" s="139"/>
      <c r="BF155" s="139" t="s">
        <v>184</v>
      </c>
      <c r="BG155" s="141">
        <v>6</v>
      </c>
      <c r="BH155" s="83"/>
      <c r="BI155" s="85"/>
      <c r="BJ155" s="85"/>
      <c r="BK155" s="85"/>
      <c r="BL155" s="83"/>
      <c r="BM155" s="83"/>
      <c r="BN155" s="83"/>
      <c r="BO155" s="83"/>
      <c r="BP155" s="83"/>
      <c r="BQ155" s="83"/>
      <c r="BR155" s="83"/>
      <c r="BS155" s="83"/>
      <c r="BT155" s="83"/>
      <c r="BU155" s="83"/>
      <c r="BV155" s="83"/>
      <c r="BW155" s="85"/>
      <c r="BX155" s="85"/>
      <c r="BY155" s="85"/>
      <c r="BZ155" s="142"/>
      <c r="CA155" s="85"/>
      <c r="CB155" s="85"/>
      <c r="CC155" s="85"/>
      <c r="CD155" s="85"/>
      <c r="CE155" s="83"/>
      <c r="CF155" s="83"/>
      <c r="CG155" s="83"/>
      <c r="CH155" s="87"/>
      <c r="CI155" s="126"/>
    </row>
    <row r="156" spans="1:87" ht="15" x14ac:dyDescent="0.25">
      <c r="A156" s="556"/>
      <c r="B156" s="140"/>
      <c r="C156" s="139" t="s">
        <v>187</v>
      </c>
      <c r="D156" s="42">
        <v>2</v>
      </c>
      <c r="E156" s="63">
        <v>880</v>
      </c>
      <c r="F156" s="64">
        <v>6.38569494544197</v>
      </c>
      <c r="G156" s="65">
        <v>6.6137092022806439</v>
      </c>
      <c r="H156" s="65">
        <v>10.834734406946891</v>
      </c>
      <c r="I156" s="63">
        <v>102.1018490578582</v>
      </c>
      <c r="J156" s="63">
        <v>104.72794915486192</v>
      </c>
      <c r="K156" s="63">
        <v>908.32747848905865</v>
      </c>
      <c r="L156" s="63">
        <v>163.94319056618875</v>
      </c>
      <c r="M156" s="63">
        <v>192.60844959101857</v>
      </c>
      <c r="N156" s="63">
        <v>383.83801638175777</v>
      </c>
      <c r="O156" s="63">
        <v>216.54336518650271</v>
      </c>
      <c r="P156" s="63">
        <v>186.71442463210911</v>
      </c>
      <c r="Q156" s="63">
        <v>78.743592266290264</v>
      </c>
      <c r="R156" s="63">
        <v>68.345046912214144</v>
      </c>
      <c r="S156" s="66">
        <v>89.559111844350269</v>
      </c>
      <c r="T156" s="65">
        <v>3.5718046000000001</v>
      </c>
      <c r="U156" s="65">
        <v>3.5952952499999991</v>
      </c>
      <c r="V156" s="65">
        <v>1.4218470000000001</v>
      </c>
      <c r="W156" s="66">
        <v>27.917059500000001</v>
      </c>
      <c r="X156" s="65">
        <v>0.24391500000000002</v>
      </c>
      <c r="Y156" s="65">
        <v>4.5665800000000001</v>
      </c>
      <c r="Z156" s="65">
        <v>1.8679100000000002</v>
      </c>
      <c r="AA156" s="65">
        <v>6.2091584999999991</v>
      </c>
      <c r="AB156" s="63">
        <v>125</v>
      </c>
      <c r="AC156" s="63">
        <v>48.048409999999997</v>
      </c>
      <c r="AD156" s="63">
        <v>22.093344000000002</v>
      </c>
      <c r="AE156" s="67">
        <v>0.05</v>
      </c>
      <c r="AF156" s="123">
        <v>0.02</v>
      </c>
      <c r="BB156" s="137"/>
      <c r="BC156" s="347"/>
      <c r="BD156" s="140"/>
      <c r="BE156" s="139"/>
      <c r="BF156" s="139" t="s">
        <v>185</v>
      </c>
      <c r="BG156" s="141">
        <v>7</v>
      </c>
      <c r="BH156" s="83"/>
      <c r="BI156" s="85"/>
      <c r="BJ156" s="85"/>
      <c r="BK156" s="85"/>
      <c r="BL156" s="83"/>
      <c r="BM156" s="83"/>
      <c r="BN156" s="83"/>
      <c r="BO156" s="83"/>
      <c r="BP156" s="83"/>
      <c r="BQ156" s="83"/>
      <c r="BR156" s="83"/>
      <c r="BS156" s="83"/>
      <c r="BT156" s="83"/>
      <c r="BU156" s="83"/>
      <c r="BV156" s="83"/>
      <c r="BW156" s="85"/>
      <c r="BX156" s="85"/>
      <c r="BY156" s="85"/>
      <c r="BZ156" s="142"/>
      <c r="CA156" s="85"/>
      <c r="CB156" s="85"/>
      <c r="CC156" s="85"/>
      <c r="CD156" s="85"/>
      <c r="CE156" s="83"/>
      <c r="CF156" s="83"/>
      <c r="CG156" s="83"/>
      <c r="CH156" s="87"/>
      <c r="CI156" s="126"/>
    </row>
    <row r="157" spans="1:87" ht="15" x14ac:dyDescent="0.25">
      <c r="A157" s="556"/>
      <c r="B157" s="140"/>
      <c r="C157" s="139" t="s">
        <v>188</v>
      </c>
      <c r="D157" s="42">
        <v>3</v>
      </c>
      <c r="E157" s="63">
        <v>880</v>
      </c>
      <c r="F157" s="64">
        <v>6.1776812968443888</v>
      </c>
      <c r="G157" s="65">
        <v>6.3582007760887596</v>
      </c>
      <c r="H157" s="65">
        <v>10.528054180400504</v>
      </c>
      <c r="I157" s="63">
        <v>93.76493539179836</v>
      </c>
      <c r="J157" s="63">
        <v>81.70994358454459</v>
      </c>
      <c r="K157" s="63">
        <v>915.09021677463954</v>
      </c>
      <c r="L157" s="63">
        <v>128.77757210291136</v>
      </c>
      <c r="M157" s="63">
        <v>225.34839891100449</v>
      </c>
      <c r="N157" s="63">
        <v>422.79976015363468</v>
      </c>
      <c r="O157" s="63">
        <v>246.53570224648911</v>
      </c>
      <c r="P157" s="63">
        <v>193.82097379874449</v>
      </c>
      <c r="Q157" s="63">
        <v>76.305949809467194</v>
      </c>
      <c r="R157" s="63">
        <v>65.197798611387583</v>
      </c>
      <c r="S157" s="66">
        <v>84.461827708929903</v>
      </c>
      <c r="T157" s="65">
        <v>3.5718046000000001</v>
      </c>
      <c r="U157" s="65">
        <v>3.3578032499999995</v>
      </c>
      <c r="V157" s="65">
        <v>1.2728339999999998</v>
      </c>
      <c r="W157" s="66">
        <v>26.387059499999999</v>
      </c>
      <c r="X157" s="65">
        <v>0.25167500000000004</v>
      </c>
      <c r="Y157" s="65">
        <v>4.6417959999999994</v>
      </c>
      <c r="Z157" s="65">
        <v>1.6327099999999999</v>
      </c>
      <c r="AA157" s="65">
        <v>5.2867934999999999</v>
      </c>
      <c r="AB157" s="63">
        <v>125</v>
      </c>
      <c r="AC157" s="63">
        <v>39.789179999999995</v>
      </c>
      <c r="AD157" s="63">
        <v>19.978344000000003</v>
      </c>
      <c r="AE157" s="67">
        <v>0.05</v>
      </c>
      <c r="AF157" s="123">
        <v>0.02</v>
      </c>
      <c r="BB157" s="137"/>
      <c r="BC157" s="347"/>
      <c r="BD157" s="143" t="s">
        <v>16</v>
      </c>
      <c r="BE157" s="144"/>
      <c r="BF157" s="144" t="s">
        <v>186</v>
      </c>
      <c r="BG157" s="55">
        <v>1</v>
      </c>
      <c r="BH157" s="56"/>
      <c r="BI157" s="57"/>
      <c r="BJ157" s="58"/>
      <c r="BK157" s="58"/>
      <c r="BL157" s="56"/>
      <c r="BM157" s="56"/>
      <c r="BN157" s="56"/>
      <c r="BO157" s="56"/>
      <c r="BP157" s="56"/>
      <c r="BQ157" s="56"/>
      <c r="BR157" s="56"/>
      <c r="BS157" s="56"/>
      <c r="BT157" s="56"/>
      <c r="BU157" s="56"/>
      <c r="BV157" s="59"/>
      <c r="BW157" s="58"/>
      <c r="BX157" s="58"/>
      <c r="BY157" s="58"/>
      <c r="BZ157" s="59"/>
      <c r="CA157" s="58"/>
      <c r="CB157" s="58"/>
      <c r="CC157" s="58"/>
      <c r="CD157" s="58"/>
      <c r="CE157" s="56"/>
      <c r="CF157" s="56"/>
      <c r="CG157" s="56"/>
      <c r="CH157" s="60"/>
      <c r="CI157" s="122"/>
    </row>
    <row r="158" spans="1:87" ht="15" x14ac:dyDescent="0.25">
      <c r="A158" s="556"/>
      <c r="B158" s="140"/>
      <c r="C158" s="139" t="s">
        <v>189</v>
      </c>
      <c r="D158" s="42">
        <v>4</v>
      </c>
      <c r="E158" s="63">
        <v>880</v>
      </c>
      <c r="F158" s="64">
        <v>5.8828899842227642</v>
      </c>
      <c r="G158" s="65">
        <v>5.9891767839522787</v>
      </c>
      <c r="H158" s="65">
        <v>10.099803409944885</v>
      </c>
      <c r="I158" s="63">
        <v>85.084210804966901</v>
      </c>
      <c r="J158" s="63">
        <v>63.091567714510219</v>
      </c>
      <c r="K158" s="63">
        <v>919.36113515009049</v>
      </c>
      <c r="L158" s="63">
        <v>100.35626303590202</v>
      </c>
      <c r="M158" s="63">
        <v>260.41073984876562</v>
      </c>
      <c r="N158" s="63">
        <v>476.94373943362081</v>
      </c>
      <c r="O158" s="63">
        <v>288.45621953703687</v>
      </c>
      <c r="P158" s="63">
        <v>160.58939056233413</v>
      </c>
      <c r="Q158" s="63">
        <v>72.96698159383935</v>
      </c>
      <c r="R158" s="63">
        <v>62.246142758997415</v>
      </c>
      <c r="S158" s="66">
        <v>81.512422555486111</v>
      </c>
      <c r="T158" s="65">
        <v>3.5718046000000001</v>
      </c>
      <c r="U158" s="65">
        <v>3.0968032499999998</v>
      </c>
      <c r="V158" s="65">
        <v>1.1598210000000002</v>
      </c>
      <c r="W158" s="66">
        <v>23.957059500000003</v>
      </c>
      <c r="X158" s="65">
        <v>0.24903499999999998</v>
      </c>
      <c r="Y158" s="65">
        <v>4.4867719999999993</v>
      </c>
      <c r="Z158" s="65">
        <v>1.4260099999999998</v>
      </c>
      <c r="AA158" s="65">
        <v>4.5689264999999999</v>
      </c>
      <c r="AB158" s="63">
        <v>125</v>
      </c>
      <c r="AC158" s="63">
        <v>32.592829999999992</v>
      </c>
      <c r="AD158" s="63">
        <v>18.313344000000001</v>
      </c>
      <c r="AE158" s="67">
        <v>0.05</v>
      </c>
      <c r="AF158" s="123">
        <v>0.02</v>
      </c>
      <c r="BB158" s="137"/>
      <c r="BC158" s="347"/>
      <c r="BD158" s="138" t="s">
        <v>18</v>
      </c>
      <c r="BE158" s="355"/>
      <c r="BF158" s="139" t="s">
        <v>187</v>
      </c>
      <c r="BG158" s="42">
        <v>2</v>
      </c>
      <c r="BH158" s="63"/>
      <c r="BI158" s="64"/>
      <c r="BJ158" s="65"/>
      <c r="BK158" s="65"/>
      <c r="BL158" s="63"/>
      <c r="BM158" s="63"/>
      <c r="BN158" s="63"/>
      <c r="BO158" s="63"/>
      <c r="BP158" s="63"/>
      <c r="BQ158" s="63"/>
      <c r="BR158" s="63"/>
      <c r="BS158" s="63"/>
      <c r="BT158" s="63"/>
      <c r="BU158" s="63"/>
      <c r="BV158" s="66"/>
      <c r="BW158" s="65"/>
      <c r="BX158" s="65"/>
      <c r="BY158" s="65"/>
      <c r="BZ158" s="66"/>
      <c r="CA158" s="65"/>
      <c r="CB158" s="65"/>
      <c r="CC158" s="65"/>
      <c r="CD158" s="65"/>
      <c r="CE158" s="63"/>
      <c r="CF158" s="63"/>
      <c r="CG158" s="63"/>
      <c r="CH158" s="67"/>
      <c r="CI158" s="123"/>
    </row>
    <row r="159" spans="1:87" ht="15" x14ac:dyDescent="0.25">
      <c r="A159" s="556"/>
      <c r="B159" s="140"/>
      <c r="C159" s="139" t="s">
        <v>190</v>
      </c>
      <c r="D159" s="42">
        <v>5</v>
      </c>
      <c r="E159" s="63">
        <v>880</v>
      </c>
      <c r="F159" s="64">
        <v>5.3235848736277962</v>
      </c>
      <c r="G159" s="65">
        <v>5.2733712853677801</v>
      </c>
      <c r="H159" s="65">
        <v>9.2974496895085412</v>
      </c>
      <c r="I159" s="63">
        <v>76.646054582428079</v>
      </c>
      <c r="J159" s="63">
        <v>53.186674223285266</v>
      </c>
      <c r="K159" s="63">
        <v>921.20996414650733</v>
      </c>
      <c r="L159" s="63">
        <v>85.175065962762133</v>
      </c>
      <c r="M159" s="63">
        <v>291.15787076162837</v>
      </c>
      <c r="N159" s="63">
        <v>515.43845205775415</v>
      </c>
      <c r="O159" s="63">
        <v>320.64085992453101</v>
      </c>
      <c r="P159" s="63">
        <v>140.08765091137352</v>
      </c>
      <c r="Q159" s="63">
        <v>67.007852669119444</v>
      </c>
      <c r="R159" s="63">
        <v>60.509795222386508</v>
      </c>
      <c r="S159" s="66">
        <v>79.285709597811604</v>
      </c>
      <c r="T159" s="65">
        <v>3.5718046000000001</v>
      </c>
      <c r="U159" s="65">
        <v>2.81229525</v>
      </c>
      <c r="V159" s="65">
        <v>1.0828080000000002</v>
      </c>
      <c r="W159" s="66">
        <v>20.627059500000001</v>
      </c>
      <c r="X159" s="65">
        <v>0.23599499999999998</v>
      </c>
      <c r="Y159" s="65">
        <v>4.1015079999999999</v>
      </c>
      <c r="Z159" s="65">
        <v>1.2478100000000003</v>
      </c>
      <c r="AA159" s="65">
        <v>4.055557499999999</v>
      </c>
      <c r="AB159" s="63">
        <v>75</v>
      </c>
      <c r="AC159" s="63">
        <v>26.459359999999997</v>
      </c>
      <c r="AD159" s="63">
        <v>17.098344000000001</v>
      </c>
      <c r="AE159" s="67">
        <v>0.05</v>
      </c>
      <c r="AF159" s="123">
        <v>0.02</v>
      </c>
      <c r="BB159" s="137"/>
      <c r="BC159" s="347"/>
      <c r="BD159" s="140"/>
      <c r="BE159" s="139"/>
      <c r="BF159" s="139" t="s">
        <v>188</v>
      </c>
      <c r="BG159" s="42">
        <v>3</v>
      </c>
      <c r="BH159" s="63"/>
      <c r="BI159" s="64"/>
      <c r="BJ159" s="65"/>
      <c r="BK159" s="65"/>
      <c r="BL159" s="63"/>
      <c r="BM159" s="63"/>
      <c r="BN159" s="63"/>
      <c r="BO159" s="63"/>
      <c r="BP159" s="63"/>
      <c r="BQ159" s="63"/>
      <c r="BR159" s="63"/>
      <c r="BS159" s="63"/>
      <c r="BT159" s="63"/>
      <c r="BU159" s="63"/>
      <c r="BV159" s="66"/>
      <c r="BW159" s="65"/>
      <c r="BX159" s="65"/>
      <c r="BY159" s="65"/>
      <c r="BZ159" s="66"/>
      <c r="CA159" s="65"/>
      <c r="CB159" s="65"/>
      <c r="CC159" s="65"/>
      <c r="CD159" s="65"/>
      <c r="CE159" s="63"/>
      <c r="CF159" s="63"/>
      <c r="CG159" s="63"/>
      <c r="CH159" s="67"/>
      <c r="CI159" s="123"/>
    </row>
    <row r="160" spans="1:87" ht="15" x14ac:dyDescent="0.25">
      <c r="A160" s="556"/>
      <c r="B160" s="143" t="str">
        <f>IF($BE$6=1,BD162,BD163)</f>
        <v>A (1. Aufw.)</v>
      </c>
      <c r="C160" s="144" t="s">
        <v>191</v>
      </c>
      <c r="D160" s="55">
        <v>1</v>
      </c>
      <c r="E160" s="70">
        <v>880</v>
      </c>
      <c r="F160" s="71">
        <v>6.3440055528344299</v>
      </c>
      <c r="G160" s="72">
        <v>6.5439625725407193</v>
      </c>
      <c r="H160" s="72">
        <v>10.794761896685758</v>
      </c>
      <c r="I160" s="70">
        <v>106.91103928114394</v>
      </c>
      <c r="J160" s="70">
        <v>129.20160358694218</v>
      </c>
      <c r="K160" s="70">
        <v>902.70464124062119</v>
      </c>
      <c r="L160" s="70">
        <v>201.58795160564108</v>
      </c>
      <c r="M160" s="70">
        <v>171.55712435561313</v>
      </c>
      <c r="N160" s="70">
        <v>353.78125886493439</v>
      </c>
      <c r="O160" s="70">
        <v>203.08408112266088</v>
      </c>
      <c r="P160" s="70">
        <v>161.18890378461072</v>
      </c>
      <c r="Q160" s="70">
        <v>77.600664543314707</v>
      </c>
      <c r="R160" s="70">
        <v>71.076280669146811</v>
      </c>
      <c r="S160" s="73">
        <v>96.763739244403936</v>
      </c>
      <c r="T160" s="72">
        <v>4.7565273000000001</v>
      </c>
      <c r="U160" s="72">
        <v>3.8092792499999999</v>
      </c>
      <c r="V160" s="72">
        <v>1.7371350000000003</v>
      </c>
      <c r="W160" s="73">
        <v>30.030718499999995</v>
      </c>
      <c r="X160" s="72">
        <v>0.15649666666666667</v>
      </c>
      <c r="Y160" s="72">
        <v>3.0521173333333325</v>
      </c>
      <c r="Z160" s="72">
        <v>2.1316100000000002</v>
      </c>
      <c r="AA160" s="72">
        <v>7.9753589999999992</v>
      </c>
      <c r="AB160" s="70">
        <v>200</v>
      </c>
      <c r="AC160" s="70">
        <v>76.706524999999999</v>
      </c>
      <c r="AD160" s="70">
        <v>26.0074845</v>
      </c>
      <c r="AE160" s="74">
        <v>0.15</v>
      </c>
      <c r="AF160" s="124">
        <v>0.02</v>
      </c>
      <c r="BB160" s="137"/>
      <c r="BC160" s="347"/>
      <c r="BD160" s="140"/>
      <c r="BE160" s="139"/>
      <c r="BF160" s="139" t="s">
        <v>189</v>
      </c>
      <c r="BG160" s="42">
        <v>4</v>
      </c>
      <c r="BH160" s="63"/>
      <c r="BI160" s="64"/>
      <c r="BJ160" s="65"/>
      <c r="BK160" s="65"/>
      <c r="BL160" s="63"/>
      <c r="BM160" s="63"/>
      <c r="BN160" s="63"/>
      <c r="BO160" s="63"/>
      <c r="BP160" s="63"/>
      <c r="BQ160" s="63"/>
      <c r="BR160" s="63"/>
      <c r="BS160" s="63"/>
      <c r="BT160" s="63"/>
      <c r="BU160" s="63"/>
      <c r="BV160" s="66"/>
      <c r="BW160" s="65"/>
      <c r="BX160" s="65"/>
      <c r="BY160" s="65"/>
      <c r="BZ160" s="66"/>
      <c r="CA160" s="65"/>
      <c r="CB160" s="65"/>
      <c r="CC160" s="65"/>
      <c r="CD160" s="65"/>
      <c r="CE160" s="63"/>
      <c r="CF160" s="63"/>
      <c r="CG160" s="63"/>
      <c r="CH160" s="67"/>
      <c r="CI160" s="123"/>
    </row>
    <row r="161" spans="1:87" ht="15" x14ac:dyDescent="0.25">
      <c r="A161" s="556"/>
      <c r="B161" s="140"/>
      <c r="C161" s="139" t="s">
        <v>192</v>
      </c>
      <c r="D161" s="42">
        <v>2</v>
      </c>
      <c r="E161" s="43">
        <v>880</v>
      </c>
      <c r="F161" s="44">
        <v>6.2084636653986367</v>
      </c>
      <c r="G161" s="45">
        <v>6.3817044677450747</v>
      </c>
      <c r="H161" s="45">
        <v>10.589865298689588</v>
      </c>
      <c r="I161" s="43">
        <v>102.43621337307189</v>
      </c>
      <c r="J161" s="43">
        <v>113.9802312290583</v>
      </c>
      <c r="K161" s="43">
        <v>904.02724130162721</v>
      </c>
      <c r="L161" s="43">
        <v>178.12551531685699</v>
      </c>
      <c r="M161" s="43">
        <v>198.17930745271184</v>
      </c>
      <c r="N161" s="43">
        <v>382.41773019640749</v>
      </c>
      <c r="O161" s="43">
        <v>226.58986428404134</v>
      </c>
      <c r="P161" s="43">
        <v>129.9363487319022</v>
      </c>
      <c r="Q161" s="43">
        <v>76.790937553672279</v>
      </c>
      <c r="R161" s="43">
        <v>69.501789638434559</v>
      </c>
      <c r="S161" s="46">
        <v>95.499054259234626</v>
      </c>
      <c r="T161" s="45">
        <v>4.7565273000000001</v>
      </c>
      <c r="U161" s="45">
        <v>3.5952952499999991</v>
      </c>
      <c r="V161" s="45">
        <v>1.5521220000000002</v>
      </c>
      <c r="W161" s="46">
        <v>29.4007185</v>
      </c>
      <c r="X161" s="45">
        <v>0.17465666666666665</v>
      </c>
      <c r="Y161" s="45">
        <v>3.3575733333333333</v>
      </c>
      <c r="Z161" s="45">
        <v>1.8679100000000002</v>
      </c>
      <c r="AA161" s="45">
        <v>6.8484959999999999</v>
      </c>
      <c r="AB161" s="43">
        <v>125</v>
      </c>
      <c r="AC161" s="43">
        <v>67.384415000000004</v>
      </c>
      <c r="AD161" s="43">
        <v>23.442484500000006</v>
      </c>
      <c r="AE161" s="47">
        <v>0.05</v>
      </c>
      <c r="AF161" s="117">
        <v>0.02</v>
      </c>
      <c r="BB161" s="137"/>
      <c r="BC161" s="347"/>
      <c r="BD161" s="140"/>
      <c r="BE161" s="139"/>
      <c r="BF161" s="139" t="s">
        <v>190</v>
      </c>
      <c r="BG161" s="42">
        <v>5</v>
      </c>
      <c r="BH161" s="63"/>
      <c r="BI161" s="64"/>
      <c r="BJ161" s="65"/>
      <c r="BK161" s="65"/>
      <c r="BL161" s="63"/>
      <c r="BM161" s="63"/>
      <c r="BN161" s="63"/>
      <c r="BO161" s="63"/>
      <c r="BP161" s="63"/>
      <c r="BQ161" s="63"/>
      <c r="BR161" s="63"/>
      <c r="BS161" s="63"/>
      <c r="BT161" s="63"/>
      <c r="BU161" s="63"/>
      <c r="BV161" s="66"/>
      <c r="BW161" s="65"/>
      <c r="BX161" s="65"/>
      <c r="BY161" s="65"/>
      <c r="BZ161" s="66"/>
      <c r="CA161" s="65"/>
      <c r="CB161" s="65"/>
      <c r="CC161" s="65"/>
      <c r="CD161" s="65"/>
      <c r="CE161" s="63"/>
      <c r="CF161" s="63"/>
      <c r="CG161" s="63"/>
      <c r="CH161" s="67"/>
      <c r="CI161" s="123"/>
    </row>
    <row r="162" spans="1:87" ht="15" x14ac:dyDescent="0.25">
      <c r="A162" s="556"/>
      <c r="B162" s="140"/>
      <c r="C162" s="139" t="s">
        <v>193</v>
      </c>
      <c r="D162" s="42">
        <v>3</v>
      </c>
      <c r="E162" s="43">
        <v>880</v>
      </c>
      <c r="F162" s="44">
        <v>5.8812666481187854</v>
      </c>
      <c r="G162" s="45">
        <v>5.9760319474365691</v>
      </c>
      <c r="H162" s="45">
        <v>10.109793513045165</v>
      </c>
      <c r="I162" s="43">
        <v>93.750841084514676</v>
      </c>
      <c r="J162" s="43">
        <v>90.465042747835184</v>
      </c>
      <c r="K162" s="43">
        <v>906.84318159575457</v>
      </c>
      <c r="L162" s="43">
        <v>142.109288228563</v>
      </c>
      <c r="M162" s="43">
        <v>230.15813332759359</v>
      </c>
      <c r="N162" s="43">
        <v>427.83072666374113</v>
      </c>
      <c r="O162" s="43">
        <v>258.49011886741482</v>
      </c>
      <c r="P162" s="43">
        <v>124.36728113283297</v>
      </c>
      <c r="Q162" s="43">
        <v>73.919634178333354</v>
      </c>
      <c r="R162" s="43">
        <v>66.544558010957701</v>
      </c>
      <c r="S162" s="46">
        <v>92.45279375269304</v>
      </c>
      <c r="T162" s="45">
        <v>4.7565273000000001</v>
      </c>
      <c r="U162" s="45">
        <v>3.3578032499999995</v>
      </c>
      <c r="V162" s="45">
        <v>1.4031089999999999</v>
      </c>
      <c r="W162" s="46">
        <v>27.870718500000002</v>
      </c>
      <c r="X162" s="45">
        <v>0.18241666666666664</v>
      </c>
      <c r="Y162" s="45">
        <v>3.4327893333333339</v>
      </c>
      <c r="Z162" s="45">
        <v>1.6327099999999999</v>
      </c>
      <c r="AA162" s="45">
        <v>5.9261310000000007</v>
      </c>
      <c r="AB162" s="43">
        <v>125</v>
      </c>
      <c r="AC162" s="43">
        <v>59.125184999999995</v>
      </c>
      <c r="AD162" s="43">
        <v>21.327484500000004</v>
      </c>
      <c r="AE162" s="47">
        <v>0.05</v>
      </c>
      <c r="AF162" s="117">
        <v>0.02</v>
      </c>
      <c r="BB162" s="137"/>
      <c r="BC162" s="347"/>
      <c r="BD162" s="143" t="s">
        <v>23</v>
      </c>
      <c r="BE162" s="144"/>
      <c r="BF162" s="144" t="s">
        <v>191</v>
      </c>
      <c r="BG162" s="55">
        <v>1</v>
      </c>
      <c r="BH162" s="70"/>
      <c r="BI162" s="71"/>
      <c r="BJ162" s="72"/>
      <c r="BK162" s="72"/>
      <c r="BL162" s="70"/>
      <c r="BM162" s="70"/>
      <c r="BN162" s="70"/>
      <c r="BO162" s="70"/>
      <c r="BP162" s="70"/>
      <c r="BQ162" s="70"/>
      <c r="BR162" s="70"/>
      <c r="BS162" s="70"/>
      <c r="BT162" s="70"/>
      <c r="BU162" s="70"/>
      <c r="BV162" s="73"/>
      <c r="BW162" s="72"/>
      <c r="BX162" s="72"/>
      <c r="BY162" s="72"/>
      <c r="BZ162" s="73"/>
      <c r="CA162" s="72"/>
      <c r="CB162" s="72"/>
      <c r="CC162" s="72"/>
      <c r="CD162" s="72"/>
      <c r="CE162" s="70"/>
      <c r="CF162" s="70"/>
      <c r="CG162" s="70"/>
      <c r="CH162" s="74"/>
      <c r="CI162" s="124"/>
    </row>
    <row r="163" spans="1:87" ht="15" x14ac:dyDescent="0.25">
      <c r="A163" s="556"/>
      <c r="B163" s="140"/>
      <c r="C163" s="139" t="s">
        <v>194</v>
      </c>
      <c r="D163" s="42">
        <v>4</v>
      </c>
      <c r="E163" s="43">
        <v>880</v>
      </c>
      <c r="F163" s="44">
        <v>5.4784391551744109</v>
      </c>
      <c r="G163" s="45">
        <v>5.4698215819967757</v>
      </c>
      <c r="H163" s="45">
        <v>9.5225504983577167</v>
      </c>
      <c r="I163" s="43">
        <v>85.560995019750095</v>
      </c>
      <c r="J163" s="43">
        <v>75.495579929839209</v>
      </c>
      <c r="K163" s="43">
        <v>909.0801442734188</v>
      </c>
      <c r="L163" s="43">
        <v>119.26093834722334</v>
      </c>
      <c r="M163" s="43">
        <v>265.68081509405476</v>
      </c>
      <c r="N163" s="43">
        <v>468.5475189197731</v>
      </c>
      <c r="O163" s="43">
        <v>298.74981717924089</v>
      </c>
      <c r="P163" s="43">
        <v>101.19468796351755</v>
      </c>
      <c r="Q163" s="43">
        <v>69.579552567136048</v>
      </c>
      <c r="R163" s="43">
        <v>64.36133900127713</v>
      </c>
      <c r="S163" s="46">
        <v>91.848299644202498</v>
      </c>
      <c r="T163" s="45">
        <v>4.7565273000000001</v>
      </c>
      <c r="U163" s="45">
        <v>3.0968032499999998</v>
      </c>
      <c r="V163" s="45">
        <v>1.2900960000000004</v>
      </c>
      <c r="W163" s="46">
        <v>25.440718500000006</v>
      </c>
      <c r="X163" s="45">
        <v>0.17977666666666667</v>
      </c>
      <c r="Y163" s="45">
        <v>3.2777653333333334</v>
      </c>
      <c r="Z163" s="45">
        <v>1.4260099999999998</v>
      </c>
      <c r="AA163" s="45">
        <v>5.2082640000000007</v>
      </c>
      <c r="AB163" s="43">
        <v>125</v>
      </c>
      <c r="AC163" s="43">
        <v>51.928834999999992</v>
      </c>
      <c r="AD163" s="43">
        <v>19.662484500000001</v>
      </c>
      <c r="AE163" s="47">
        <v>0.05</v>
      </c>
      <c r="AF163" s="117">
        <v>0.02</v>
      </c>
      <c r="BB163" s="137"/>
      <c r="BC163" s="347"/>
      <c r="BD163" s="138" t="s">
        <v>25</v>
      </c>
      <c r="BE163" s="355"/>
      <c r="BF163" s="139" t="s">
        <v>192</v>
      </c>
      <c r="BG163" s="42">
        <v>2</v>
      </c>
      <c r="BH163" s="43"/>
      <c r="BI163" s="44"/>
      <c r="BJ163" s="45"/>
      <c r="BK163" s="45"/>
      <c r="BL163" s="43"/>
      <c r="BM163" s="43"/>
      <c r="BN163" s="43"/>
      <c r="BO163" s="43"/>
      <c r="BP163" s="43"/>
      <c r="BQ163" s="43"/>
      <c r="BR163" s="43"/>
      <c r="BS163" s="43"/>
      <c r="BT163" s="43"/>
      <c r="BU163" s="43"/>
      <c r="BV163" s="46"/>
      <c r="BW163" s="45"/>
      <c r="BX163" s="45"/>
      <c r="BY163" s="45"/>
      <c r="BZ163" s="46"/>
      <c r="CA163" s="45"/>
      <c r="CB163" s="45"/>
      <c r="CC163" s="45"/>
      <c r="CD163" s="45"/>
      <c r="CE163" s="43"/>
      <c r="CF163" s="43"/>
      <c r="CG163" s="43"/>
      <c r="CH163" s="47"/>
      <c r="CI163" s="117"/>
    </row>
    <row r="164" spans="1:87" ht="15" x14ac:dyDescent="0.25">
      <c r="A164" s="556"/>
      <c r="B164" s="140"/>
      <c r="C164" s="139" t="s">
        <v>195</v>
      </c>
      <c r="D164" s="42">
        <v>5</v>
      </c>
      <c r="E164" s="43">
        <v>880</v>
      </c>
      <c r="F164" s="44">
        <v>4.9882828290649606</v>
      </c>
      <c r="G164" s="45">
        <v>4.8501225116891442</v>
      </c>
      <c r="H164" s="45">
        <v>8.8049220655083467</v>
      </c>
      <c r="I164" s="43">
        <v>78.140103577719685</v>
      </c>
      <c r="J164" s="43">
        <v>66.313313598340187</v>
      </c>
      <c r="K164" s="43">
        <v>909.30459733398379</v>
      </c>
      <c r="L164" s="43">
        <v>105.24458403161046</v>
      </c>
      <c r="M164" s="43">
        <v>281.4542679036137</v>
      </c>
      <c r="N164" s="43">
        <v>488.31566983490018</v>
      </c>
      <c r="O164" s="43">
        <v>318.65403245832488</v>
      </c>
      <c r="P164" s="43">
        <v>94.488006950048558</v>
      </c>
      <c r="Q164" s="43">
        <v>64.248858833515214</v>
      </c>
      <c r="R164" s="43">
        <v>62.886614564337961</v>
      </c>
      <c r="S164" s="46">
        <v>90.616969777464888</v>
      </c>
      <c r="T164" s="45">
        <v>4.7565273000000001</v>
      </c>
      <c r="U164" s="45">
        <v>2.81229525</v>
      </c>
      <c r="V164" s="45">
        <v>1.2130830000000004</v>
      </c>
      <c r="W164" s="46">
        <v>22.110718500000001</v>
      </c>
      <c r="X164" s="45">
        <v>0.16673666666666667</v>
      </c>
      <c r="Y164" s="45">
        <v>2.892501333333334</v>
      </c>
      <c r="Z164" s="45">
        <v>1.2478100000000003</v>
      </c>
      <c r="AA164" s="45">
        <v>4.6948949999999998</v>
      </c>
      <c r="AB164" s="43">
        <v>75</v>
      </c>
      <c r="AC164" s="43">
        <v>45.795364999999997</v>
      </c>
      <c r="AD164" s="43">
        <v>18.447484500000002</v>
      </c>
      <c r="AE164" s="47">
        <v>0.05</v>
      </c>
      <c r="AF164" s="117">
        <v>0.02</v>
      </c>
      <c r="BB164" s="137"/>
      <c r="BC164" s="347"/>
      <c r="BD164" s="140"/>
      <c r="BE164" s="139"/>
      <c r="BF164" s="139" t="s">
        <v>193</v>
      </c>
      <c r="BG164" s="42">
        <v>3</v>
      </c>
      <c r="BH164" s="43"/>
      <c r="BI164" s="44"/>
      <c r="BJ164" s="45"/>
      <c r="BK164" s="45"/>
      <c r="BL164" s="43"/>
      <c r="BM164" s="43"/>
      <c r="BN164" s="43"/>
      <c r="BO164" s="43"/>
      <c r="BP164" s="43"/>
      <c r="BQ164" s="43"/>
      <c r="BR164" s="43"/>
      <c r="BS164" s="43"/>
      <c r="BT164" s="43"/>
      <c r="BU164" s="43"/>
      <c r="BV164" s="46"/>
      <c r="BW164" s="45"/>
      <c r="BX164" s="45"/>
      <c r="BY164" s="45"/>
      <c r="BZ164" s="46"/>
      <c r="CA164" s="45"/>
      <c r="CB164" s="45"/>
      <c r="CC164" s="45"/>
      <c r="CD164" s="45"/>
      <c r="CE164" s="43"/>
      <c r="CF164" s="43"/>
      <c r="CG164" s="43"/>
      <c r="CH164" s="47"/>
      <c r="CI164" s="117"/>
    </row>
    <row r="165" spans="1:87" ht="15" x14ac:dyDescent="0.25">
      <c r="A165" s="556"/>
      <c r="B165" s="140"/>
      <c r="C165" s="139" t="s">
        <v>196</v>
      </c>
      <c r="D165" s="141">
        <v>6</v>
      </c>
      <c r="E165" s="83">
        <v>880</v>
      </c>
      <c r="F165" s="85">
        <v>4.6595281641743043</v>
      </c>
      <c r="G165" s="85">
        <v>4.4416423237512141</v>
      </c>
      <c r="H165" s="85">
        <v>8.3115477904945863</v>
      </c>
      <c r="I165" s="83">
        <v>71.065568711429307</v>
      </c>
      <c r="J165" s="83">
        <v>54.666226083027389</v>
      </c>
      <c r="K165" s="83">
        <v>910.48299999999995</v>
      </c>
      <c r="L165" s="83">
        <v>87.417200000000008</v>
      </c>
      <c r="M165" s="83">
        <v>306.5188</v>
      </c>
      <c r="N165" s="83">
        <v>521.54359999999997</v>
      </c>
      <c r="O165" s="83">
        <v>352.67759999999998</v>
      </c>
      <c r="P165" s="83">
        <v>89.337200000000024</v>
      </c>
      <c r="Q165" s="83">
        <v>60.459200407915411</v>
      </c>
      <c r="R165" s="83">
        <v>60.862589211227117</v>
      </c>
      <c r="S165" s="83">
        <v>87.766000000000005</v>
      </c>
      <c r="T165" s="85">
        <v>4.7565273000000001</v>
      </c>
      <c r="U165" s="85">
        <v>2.5042792499999997</v>
      </c>
      <c r="V165" s="85">
        <v>1.1720700000000002</v>
      </c>
      <c r="W165" s="142">
        <v>17.880718500000008</v>
      </c>
      <c r="X165" s="85">
        <v>0.14329666666666671</v>
      </c>
      <c r="Y165" s="85">
        <v>2.2769973333333335</v>
      </c>
      <c r="Z165" s="85">
        <v>1.0981100000000001</v>
      </c>
      <c r="AA165" s="85">
        <v>4.3860240000000017</v>
      </c>
      <c r="AB165" s="83">
        <v>75</v>
      </c>
      <c r="AC165" s="83">
        <v>40.724774999999994</v>
      </c>
      <c r="AD165" s="83">
        <v>17.682484500000001</v>
      </c>
      <c r="AE165" s="87">
        <v>0.05</v>
      </c>
      <c r="AF165" s="126">
        <v>0.02</v>
      </c>
      <c r="BB165" s="137"/>
      <c r="BC165" s="347"/>
      <c r="BD165" s="140"/>
      <c r="BE165" s="139"/>
      <c r="BF165" s="139" t="s">
        <v>194</v>
      </c>
      <c r="BG165" s="42">
        <v>4</v>
      </c>
      <c r="BH165" s="43"/>
      <c r="BI165" s="44"/>
      <c r="BJ165" s="45"/>
      <c r="BK165" s="45"/>
      <c r="BL165" s="43"/>
      <c r="BM165" s="43"/>
      <c r="BN165" s="43"/>
      <c r="BO165" s="43"/>
      <c r="BP165" s="43"/>
      <c r="BQ165" s="43"/>
      <c r="BR165" s="43"/>
      <c r="BS165" s="43"/>
      <c r="BT165" s="43"/>
      <c r="BU165" s="43"/>
      <c r="BV165" s="46"/>
      <c r="BW165" s="45"/>
      <c r="BX165" s="45"/>
      <c r="BY165" s="45"/>
      <c r="BZ165" s="46"/>
      <c r="CA165" s="45"/>
      <c r="CB165" s="45"/>
      <c r="CC165" s="45"/>
      <c r="CD165" s="45"/>
      <c r="CE165" s="43"/>
      <c r="CF165" s="43"/>
      <c r="CG165" s="43"/>
      <c r="CH165" s="47"/>
      <c r="CI165" s="117"/>
    </row>
    <row r="166" spans="1:87" ht="15" x14ac:dyDescent="0.25">
      <c r="A166" s="556"/>
      <c r="B166" s="140"/>
      <c r="C166" s="139" t="s">
        <v>197</v>
      </c>
      <c r="D166" s="141">
        <v>7</v>
      </c>
      <c r="E166" s="83">
        <v>880</v>
      </c>
      <c r="F166" s="85">
        <v>4.3983405545863361</v>
      </c>
      <c r="G166" s="85">
        <v>4.1186682003052217</v>
      </c>
      <c r="H166" s="85">
        <v>7.9151774354130451</v>
      </c>
      <c r="I166" s="83">
        <v>66.068366757126554</v>
      </c>
      <c r="J166" s="83">
        <v>47.687948161890247</v>
      </c>
      <c r="K166" s="83">
        <v>910.92110000000002</v>
      </c>
      <c r="L166" s="83">
        <v>76.680800000000005</v>
      </c>
      <c r="M166" s="83">
        <v>326.17169999999999</v>
      </c>
      <c r="N166" s="83">
        <v>548.36739999999998</v>
      </c>
      <c r="O166" s="83">
        <v>383.58539999999999</v>
      </c>
      <c r="P166" s="83">
        <v>88.867800000000017</v>
      </c>
      <c r="Q166" s="83">
        <v>57.454776344349419</v>
      </c>
      <c r="R166" s="83">
        <v>59.571697360182462</v>
      </c>
      <c r="S166" s="83">
        <v>85.841999999999999</v>
      </c>
      <c r="T166" s="85">
        <v>4.7565273000000001</v>
      </c>
      <c r="U166" s="85">
        <v>2.1727552499999994</v>
      </c>
      <c r="V166" s="85">
        <v>1.1670570000000002</v>
      </c>
      <c r="W166" s="142">
        <v>12.750718500000003</v>
      </c>
      <c r="X166" s="85">
        <v>0.10945666666666662</v>
      </c>
      <c r="Y166" s="85">
        <v>1.4312533333333315</v>
      </c>
      <c r="Z166" s="85">
        <v>0.97690999999999983</v>
      </c>
      <c r="AA166" s="85">
        <v>4.281651000000001</v>
      </c>
      <c r="AB166" s="83">
        <v>75</v>
      </c>
      <c r="AC166" s="83">
        <v>36.717064999999998</v>
      </c>
      <c r="AD166" s="83">
        <v>17.367484500000007</v>
      </c>
      <c r="AE166" s="87">
        <v>0.05</v>
      </c>
      <c r="AF166" s="126">
        <v>0.02</v>
      </c>
      <c r="BB166" s="137"/>
      <c r="BC166" s="347"/>
      <c r="BD166" s="140"/>
      <c r="BE166" s="139"/>
      <c r="BF166" s="139" t="s">
        <v>195</v>
      </c>
      <c r="BG166" s="42">
        <v>5</v>
      </c>
      <c r="BH166" s="43"/>
      <c r="BI166" s="44"/>
      <c r="BJ166" s="45"/>
      <c r="BK166" s="45"/>
      <c r="BL166" s="43"/>
      <c r="BM166" s="43"/>
      <c r="BN166" s="43"/>
      <c r="BO166" s="43"/>
      <c r="BP166" s="43"/>
      <c r="BQ166" s="43"/>
      <c r="BR166" s="43"/>
      <c r="BS166" s="43"/>
      <c r="BT166" s="43"/>
      <c r="BU166" s="43"/>
      <c r="BV166" s="46"/>
      <c r="BW166" s="45"/>
      <c r="BX166" s="45"/>
      <c r="BY166" s="45"/>
      <c r="BZ166" s="46"/>
      <c r="CA166" s="45"/>
      <c r="CB166" s="45"/>
      <c r="CC166" s="45"/>
      <c r="CD166" s="45"/>
      <c r="CE166" s="43"/>
      <c r="CF166" s="43"/>
      <c r="CG166" s="43"/>
      <c r="CH166" s="47"/>
      <c r="CI166" s="117"/>
    </row>
    <row r="167" spans="1:87" ht="15" x14ac:dyDescent="0.25">
      <c r="A167" s="556"/>
      <c r="B167" s="143" t="str">
        <f>IF($BE$6=1,BD169,BD170)</f>
        <v>AR (1. Aufw.)</v>
      </c>
      <c r="C167" s="144" t="s">
        <v>198</v>
      </c>
      <c r="D167" s="55">
        <v>1</v>
      </c>
      <c r="E167" s="56">
        <v>880</v>
      </c>
      <c r="F167" s="57">
        <v>6.3800433836838266</v>
      </c>
      <c r="G167" s="58">
        <v>6.602789410777218</v>
      </c>
      <c r="H167" s="58">
        <v>10.831036235256166</v>
      </c>
      <c r="I167" s="56">
        <v>104.29039352314858</v>
      </c>
      <c r="J167" s="56">
        <v>115.19749569670653</v>
      </c>
      <c r="K167" s="56">
        <v>905.26278022663416</v>
      </c>
      <c r="L167" s="56">
        <v>180.00130844020183</v>
      </c>
      <c r="M167" s="56">
        <v>159.04344269801379</v>
      </c>
      <c r="N167" s="56">
        <v>323.8024084100727</v>
      </c>
      <c r="O167" s="56">
        <v>189.05777271314994</v>
      </c>
      <c r="P167" s="56">
        <v>207.16676644082418</v>
      </c>
      <c r="Q167" s="56">
        <v>78.491428750533743</v>
      </c>
      <c r="R167" s="56">
        <v>69.618876472770708</v>
      </c>
      <c r="S167" s="59">
        <v>94.275740214177929</v>
      </c>
      <c r="T167" s="58">
        <v>4.7565273000000001</v>
      </c>
      <c r="U167" s="58">
        <v>3.8092792499999999</v>
      </c>
      <c r="V167" s="58">
        <v>1.7371350000000003</v>
      </c>
      <c r="W167" s="59">
        <v>30.030718499999995</v>
      </c>
      <c r="X167" s="58">
        <v>0.15649666666666667</v>
      </c>
      <c r="Y167" s="58">
        <v>4.2611239999999997</v>
      </c>
      <c r="Z167" s="58">
        <v>2.1316100000000002</v>
      </c>
      <c r="AA167" s="58">
        <v>7.3360214999999984</v>
      </c>
      <c r="AB167" s="56">
        <v>200</v>
      </c>
      <c r="AC167" s="56">
        <v>57.370519999999992</v>
      </c>
      <c r="AD167" s="56">
        <v>24.658344</v>
      </c>
      <c r="AE167" s="60">
        <v>0.15</v>
      </c>
      <c r="AF167" s="122">
        <v>0.02</v>
      </c>
      <c r="BB167" s="137"/>
      <c r="BC167" s="347"/>
      <c r="BD167" s="140"/>
      <c r="BE167" s="139"/>
      <c r="BF167" s="139" t="s">
        <v>196</v>
      </c>
      <c r="BG167" s="141">
        <v>6</v>
      </c>
      <c r="BH167" s="83"/>
      <c r="BI167" s="85"/>
      <c r="BJ167" s="85"/>
      <c r="BK167" s="85"/>
      <c r="BL167" s="83"/>
      <c r="BM167" s="83"/>
      <c r="BN167" s="83"/>
      <c r="BO167" s="83"/>
      <c r="BP167" s="83"/>
      <c r="BQ167" s="83"/>
      <c r="BR167" s="83"/>
      <c r="BS167" s="83"/>
      <c r="BT167" s="83"/>
      <c r="BU167" s="83"/>
      <c r="BV167" s="83"/>
      <c r="BW167" s="85"/>
      <c r="BX167" s="85"/>
      <c r="BY167" s="85"/>
      <c r="BZ167" s="142"/>
      <c r="CA167" s="85"/>
      <c r="CB167" s="85"/>
      <c r="CC167" s="85"/>
      <c r="CD167" s="85"/>
      <c r="CE167" s="83"/>
      <c r="CF167" s="83"/>
      <c r="CG167" s="83"/>
      <c r="CH167" s="87"/>
      <c r="CI167" s="126"/>
    </row>
    <row r="168" spans="1:87" ht="15" x14ac:dyDescent="0.25">
      <c r="A168" s="556"/>
      <c r="B168" s="140"/>
      <c r="C168" s="139" t="s">
        <v>199</v>
      </c>
      <c r="D168" s="42">
        <v>2</v>
      </c>
      <c r="E168" s="63">
        <v>880</v>
      </c>
      <c r="F168" s="64">
        <v>6.3640924900779794</v>
      </c>
      <c r="G168" s="65">
        <v>6.5908171862369613</v>
      </c>
      <c r="H168" s="65">
        <v>10.798684162900011</v>
      </c>
      <c r="I168" s="63">
        <v>102.37354522834295</v>
      </c>
      <c r="J168" s="63">
        <v>107.27998160964671</v>
      </c>
      <c r="K168" s="63">
        <v>904.27433119660247</v>
      </c>
      <c r="L168" s="63">
        <v>167.83948970407494</v>
      </c>
      <c r="M168" s="63">
        <v>181.34202506211676</v>
      </c>
      <c r="N168" s="63">
        <v>346.50103606572662</v>
      </c>
      <c r="O168" s="63">
        <v>209.1645970196935</v>
      </c>
      <c r="P168" s="63">
        <v>168.60556965475533</v>
      </c>
      <c r="Q168" s="63">
        <v>78.706999197788207</v>
      </c>
      <c r="R168" s="63">
        <v>68.715553787400268</v>
      </c>
      <c r="S168" s="66">
        <v>94.198379908309974</v>
      </c>
      <c r="T168" s="65">
        <v>4.7565273000000001</v>
      </c>
      <c r="U168" s="65">
        <v>3.5952952499999991</v>
      </c>
      <c r="V168" s="65">
        <v>1.5521220000000002</v>
      </c>
      <c r="W168" s="66">
        <v>29.4007185</v>
      </c>
      <c r="X168" s="65">
        <v>0.17465666666666665</v>
      </c>
      <c r="Y168" s="65">
        <v>4.5665800000000001</v>
      </c>
      <c r="Z168" s="65">
        <v>1.8679100000000002</v>
      </c>
      <c r="AA168" s="65">
        <v>6.2091584999999991</v>
      </c>
      <c r="AB168" s="63">
        <v>125</v>
      </c>
      <c r="AC168" s="63">
        <v>48.048409999999997</v>
      </c>
      <c r="AD168" s="63">
        <v>22.093344000000002</v>
      </c>
      <c r="AE168" s="67">
        <v>0.05</v>
      </c>
      <c r="AF168" s="123">
        <v>0.02</v>
      </c>
      <c r="BB168" s="137"/>
      <c r="BC168" s="347"/>
      <c r="BD168" s="140"/>
      <c r="BE168" s="139"/>
      <c r="BF168" s="139" t="s">
        <v>197</v>
      </c>
      <c r="BG168" s="141">
        <v>7</v>
      </c>
      <c r="BH168" s="83"/>
      <c r="BI168" s="85"/>
      <c r="BJ168" s="85"/>
      <c r="BK168" s="85"/>
      <c r="BL168" s="83"/>
      <c r="BM168" s="83"/>
      <c r="BN168" s="83"/>
      <c r="BO168" s="83"/>
      <c r="BP168" s="83"/>
      <c r="BQ168" s="83"/>
      <c r="BR168" s="83"/>
      <c r="BS168" s="83"/>
      <c r="BT168" s="83"/>
      <c r="BU168" s="83"/>
      <c r="BV168" s="83"/>
      <c r="BW168" s="85"/>
      <c r="BX168" s="85"/>
      <c r="BY168" s="85"/>
      <c r="BZ168" s="142"/>
      <c r="CA168" s="85"/>
      <c r="CB168" s="85"/>
      <c r="CC168" s="85"/>
      <c r="CD168" s="85"/>
      <c r="CE168" s="83"/>
      <c r="CF168" s="83"/>
      <c r="CG168" s="83"/>
      <c r="CH168" s="87"/>
      <c r="CI168" s="126"/>
    </row>
    <row r="169" spans="1:87" ht="15" x14ac:dyDescent="0.25">
      <c r="A169" s="556"/>
      <c r="B169" s="140"/>
      <c r="C169" s="139" t="s">
        <v>200</v>
      </c>
      <c r="D169" s="42">
        <v>3</v>
      </c>
      <c r="E169" s="63">
        <v>880</v>
      </c>
      <c r="F169" s="64">
        <v>6.2282199105752376</v>
      </c>
      <c r="G169" s="65">
        <v>6.4266071273816348</v>
      </c>
      <c r="H169" s="65">
        <v>10.595348208822932</v>
      </c>
      <c r="I169" s="63">
        <v>95.904430864601551</v>
      </c>
      <c r="J169" s="63">
        <v>87.524805961812461</v>
      </c>
      <c r="K169" s="63">
        <v>909.97941164771237</v>
      </c>
      <c r="L169" s="63">
        <v>137.63190532274805</v>
      </c>
      <c r="M169" s="63">
        <v>208.54539651962975</v>
      </c>
      <c r="N169" s="63">
        <v>380.93373903986031</v>
      </c>
      <c r="O169" s="63">
        <v>236.44092415069662</v>
      </c>
      <c r="P169" s="63">
        <v>169.42992626653515</v>
      </c>
      <c r="Q169" s="63">
        <v>77.210485726410226</v>
      </c>
      <c r="R169" s="63">
        <v>66.095907328530075</v>
      </c>
      <c r="S169" s="66">
        <v>89.404086104423911</v>
      </c>
      <c r="T169" s="65">
        <v>4.7565273000000001</v>
      </c>
      <c r="U169" s="65">
        <v>3.3578032499999995</v>
      </c>
      <c r="V169" s="65">
        <v>1.4031089999999999</v>
      </c>
      <c r="W169" s="66">
        <v>27.870718500000002</v>
      </c>
      <c r="X169" s="65">
        <v>0.18241666666666664</v>
      </c>
      <c r="Y169" s="65">
        <v>4.6417959999999994</v>
      </c>
      <c r="Z169" s="65">
        <v>1.6327099999999999</v>
      </c>
      <c r="AA169" s="65">
        <v>5.2867934999999999</v>
      </c>
      <c r="AB169" s="63">
        <v>125</v>
      </c>
      <c r="AC169" s="63">
        <v>39.789179999999995</v>
      </c>
      <c r="AD169" s="63">
        <v>19.978344000000003</v>
      </c>
      <c r="AE169" s="67">
        <v>0.05</v>
      </c>
      <c r="AF169" s="123">
        <v>0.02</v>
      </c>
      <c r="BB169" s="137"/>
      <c r="BC169" s="347"/>
      <c r="BD169" s="143" t="s">
        <v>30</v>
      </c>
      <c r="BE169" s="144"/>
      <c r="BF169" s="144" t="s">
        <v>198</v>
      </c>
      <c r="BG169" s="55">
        <v>1</v>
      </c>
      <c r="BH169" s="56"/>
      <c r="BI169" s="57"/>
      <c r="BJ169" s="58"/>
      <c r="BK169" s="58"/>
      <c r="BL169" s="56"/>
      <c r="BM169" s="56"/>
      <c r="BN169" s="56"/>
      <c r="BO169" s="56"/>
      <c r="BP169" s="56"/>
      <c r="BQ169" s="56"/>
      <c r="BR169" s="56"/>
      <c r="BS169" s="56"/>
      <c r="BT169" s="56"/>
      <c r="BU169" s="56"/>
      <c r="BV169" s="59"/>
      <c r="BW169" s="58"/>
      <c r="BX169" s="58"/>
      <c r="BY169" s="58"/>
      <c r="BZ169" s="59"/>
      <c r="CA169" s="58"/>
      <c r="CB169" s="58"/>
      <c r="CC169" s="58"/>
      <c r="CD169" s="58"/>
      <c r="CE169" s="56"/>
      <c r="CF169" s="56"/>
      <c r="CG169" s="56"/>
      <c r="CH169" s="60"/>
      <c r="CI169" s="122"/>
    </row>
    <row r="170" spans="1:87" ht="15" x14ac:dyDescent="0.25">
      <c r="A170" s="556"/>
      <c r="B170" s="140"/>
      <c r="C170" s="139" t="s">
        <v>201</v>
      </c>
      <c r="D170" s="42">
        <v>4</v>
      </c>
      <c r="E170" s="63">
        <v>880</v>
      </c>
      <c r="F170" s="64">
        <v>5.9405765024516004</v>
      </c>
      <c r="G170" s="65">
        <v>6.0698120641421953</v>
      </c>
      <c r="H170" s="65">
        <v>10.174316394193765</v>
      </c>
      <c r="I170" s="63">
        <v>88.106813460027794</v>
      </c>
      <c r="J170" s="63">
        <v>70.874162128064313</v>
      </c>
      <c r="K170" s="63">
        <v>911.37826180041168</v>
      </c>
      <c r="L170" s="63">
        <v>112.21614124471637</v>
      </c>
      <c r="M170" s="63">
        <v>241.72982754423234</v>
      </c>
      <c r="N170" s="63">
        <v>426.35654445345563</v>
      </c>
      <c r="O170" s="63">
        <v>275.6099918921991</v>
      </c>
      <c r="P170" s="63">
        <v>146.96164492698452</v>
      </c>
      <c r="Q170" s="63">
        <v>74.159012552426347</v>
      </c>
      <c r="R170" s="63">
        <v>63.610972061713071</v>
      </c>
      <c r="S170" s="66">
        <v>89.608806153396387</v>
      </c>
      <c r="T170" s="65">
        <v>4.7565273000000001</v>
      </c>
      <c r="U170" s="65">
        <v>3.0968032499999998</v>
      </c>
      <c r="V170" s="65">
        <v>1.2900960000000004</v>
      </c>
      <c r="W170" s="66">
        <v>25.440718500000006</v>
      </c>
      <c r="X170" s="65">
        <v>0.17977666666666667</v>
      </c>
      <c r="Y170" s="65">
        <v>4.4867719999999993</v>
      </c>
      <c r="Z170" s="65">
        <v>1.4260099999999998</v>
      </c>
      <c r="AA170" s="65">
        <v>4.5689264999999999</v>
      </c>
      <c r="AB170" s="63">
        <v>125</v>
      </c>
      <c r="AC170" s="63">
        <v>32.592829999999992</v>
      </c>
      <c r="AD170" s="63">
        <v>18.313344000000001</v>
      </c>
      <c r="AE170" s="67">
        <v>0.05</v>
      </c>
      <c r="AF170" s="123">
        <v>0.02</v>
      </c>
      <c r="BB170" s="137"/>
      <c r="BC170" s="347"/>
      <c r="BD170" s="138" t="s">
        <v>32</v>
      </c>
      <c r="BE170" s="355"/>
      <c r="BF170" s="139" t="s">
        <v>199</v>
      </c>
      <c r="BG170" s="42">
        <v>2</v>
      </c>
      <c r="BH170" s="63"/>
      <c r="BI170" s="64"/>
      <c r="BJ170" s="65"/>
      <c r="BK170" s="65"/>
      <c r="BL170" s="63"/>
      <c r="BM170" s="63"/>
      <c r="BN170" s="63"/>
      <c r="BO170" s="63"/>
      <c r="BP170" s="63"/>
      <c r="BQ170" s="63"/>
      <c r="BR170" s="63"/>
      <c r="BS170" s="63"/>
      <c r="BT170" s="63"/>
      <c r="BU170" s="63"/>
      <c r="BV170" s="66"/>
      <c r="BW170" s="65"/>
      <c r="BX170" s="65"/>
      <c r="BY170" s="65"/>
      <c r="BZ170" s="66"/>
      <c r="CA170" s="65"/>
      <c r="CB170" s="65"/>
      <c r="CC170" s="65"/>
      <c r="CD170" s="65"/>
      <c r="CE170" s="63"/>
      <c r="CF170" s="63"/>
      <c r="CG170" s="63"/>
      <c r="CH170" s="67"/>
      <c r="CI170" s="123"/>
    </row>
    <row r="171" spans="1:87" ht="15" x14ac:dyDescent="0.25">
      <c r="A171" s="556"/>
      <c r="B171" s="140"/>
      <c r="C171" s="139" t="s">
        <v>202</v>
      </c>
      <c r="D171" s="42">
        <v>5</v>
      </c>
      <c r="E171" s="63">
        <v>880</v>
      </c>
      <c r="F171" s="64">
        <v>5.3689679118391185</v>
      </c>
      <c r="G171" s="65">
        <v>5.3372456848842278</v>
      </c>
      <c r="H171" s="65">
        <v>9.3568860236405538</v>
      </c>
      <c r="I171" s="63">
        <v>79.984054080017728</v>
      </c>
      <c r="J171" s="63">
        <v>61.682678476181863</v>
      </c>
      <c r="K171" s="63">
        <v>912.26026720592586</v>
      </c>
      <c r="L171" s="63">
        <v>98.172766756035685</v>
      </c>
      <c r="M171" s="63">
        <v>265.83161996806706</v>
      </c>
      <c r="N171" s="63">
        <v>457.12831754141104</v>
      </c>
      <c r="O171" s="63">
        <v>302.16266750170831</v>
      </c>
      <c r="P171" s="63">
        <v>128.30705768875612</v>
      </c>
      <c r="Q171" s="63">
        <v>68.088915991873904</v>
      </c>
      <c r="R171" s="63">
        <v>62.084779477119071</v>
      </c>
      <c r="S171" s="66">
        <v>88.111650721879442</v>
      </c>
      <c r="T171" s="65">
        <v>4.7565273000000001</v>
      </c>
      <c r="U171" s="65">
        <v>2.81229525</v>
      </c>
      <c r="V171" s="65">
        <v>1.2130830000000004</v>
      </c>
      <c r="W171" s="66">
        <v>22.110718500000001</v>
      </c>
      <c r="X171" s="65">
        <v>0.16673666666666667</v>
      </c>
      <c r="Y171" s="65">
        <v>4.1015079999999999</v>
      </c>
      <c r="Z171" s="65">
        <v>1.2478100000000003</v>
      </c>
      <c r="AA171" s="65">
        <v>4.055557499999999</v>
      </c>
      <c r="AB171" s="63">
        <v>75</v>
      </c>
      <c r="AC171" s="63">
        <v>26.459359999999997</v>
      </c>
      <c r="AD171" s="63">
        <v>17.098344000000001</v>
      </c>
      <c r="AE171" s="67">
        <v>0.05</v>
      </c>
      <c r="AF171" s="123">
        <v>0.02</v>
      </c>
      <c r="BB171" s="137"/>
      <c r="BC171" s="347"/>
      <c r="BD171" s="140"/>
      <c r="BE171" s="139"/>
      <c r="BF171" s="139" t="s">
        <v>200</v>
      </c>
      <c r="BG171" s="42">
        <v>3</v>
      </c>
      <c r="BH171" s="63"/>
      <c r="BI171" s="64"/>
      <c r="BJ171" s="65"/>
      <c r="BK171" s="65"/>
      <c r="BL171" s="63"/>
      <c r="BM171" s="63"/>
      <c r="BN171" s="63"/>
      <c r="BO171" s="63"/>
      <c r="BP171" s="63"/>
      <c r="BQ171" s="63"/>
      <c r="BR171" s="63"/>
      <c r="BS171" s="63"/>
      <c r="BT171" s="63"/>
      <c r="BU171" s="63"/>
      <c r="BV171" s="66"/>
      <c r="BW171" s="65"/>
      <c r="BX171" s="65"/>
      <c r="BY171" s="65"/>
      <c r="BZ171" s="66"/>
      <c r="CA171" s="65"/>
      <c r="CB171" s="65"/>
      <c r="CC171" s="65"/>
      <c r="CD171" s="65"/>
      <c r="CE171" s="63"/>
      <c r="CF171" s="63"/>
      <c r="CG171" s="63"/>
      <c r="CH171" s="67"/>
      <c r="CI171" s="123"/>
    </row>
    <row r="172" spans="1:87" ht="15" x14ac:dyDescent="0.25">
      <c r="A172" s="556"/>
      <c r="B172" s="143" t="str">
        <f>IF($BE$6=1,BD174,BD175)</f>
        <v>L (1. Aufw.)</v>
      </c>
      <c r="C172" s="144" t="s">
        <v>203</v>
      </c>
      <c r="D172" s="55">
        <v>1</v>
      </c>
      <c r="E172" s="78">
        <v>880</v>
      </c>
      <c r="F172" s="79">
        <v>6.4543716574590375</v>
      </c>
      <c r="G172" s="80">
        <v>6.6888267736458999</v>
      </c>
      <c r="H172" s="80">
        <v>10.946613656773028</v>
      </c>
      <c r="I172" s="78">
        <v>110.4113480753105</v>
      </c>
      <c r="J172" s="78">
        <v>142.26813862408287</v>
      </c>
      <c r="K172" s="78">
        <v>892.36822403727308</v>
      </c>
      <c r="L172" s="78">
        <v>221.82111721925597</v>
      </c>
      <c r="M172" s="78">
        <v>139.66122614304237</v>
      </c>
      <c r="N172" s="78">
        <v>276.1117768939605</v>
      </c>
      <c r="O172" s="78">
        <v>177.94992017598904</v>
      </c>
      <c r="P172" s="78">
        <v>136.51133482986342</v>
      </c>
      <c r="Q172" s="78">
        <v>78.795112197524119</v>
      </c>
      <c r="R172" s="78">
        <v>72.307463696406259</v>
      </c>
      <c r="S172" s="81">
        <v>105.2592318168049</v>
      </c>
      <c r="T172" s="80">
        <v>7.8559769882692674</v>
      </c>
      <c r="U172" s="80">
        <v>3.3176667916798408</v>
      </c>
      <c r="V172" s="80">
        <v>1.9828940266118262</v>
      </c>
      <c r="W172" s="81">
        <v>26.327163202953784</v>
      </c>
      <c r="X172" s="80">
        <v>0.15649666666666667</v>
      </c>
      <c r="Y172" s="80">
        <v>4.2611239999999997</v>
      </c>
      <c r="Z172" s="80">
        <v>2.7481324038572308</v>
      </c>
      <c r="AA172" s="80">
        <v>7.9753589999999992</v>
      </c>
      <c r="AB172" s="78">
        <v>200</v>
      </c>
      <c r="AC172" s="78">
        <v>76.706524999999999</v>
      </c>
      <c r="AD172" s="78">
        <v>26.0074845</v>
      </c>
      <c r="AE172" s="82">
        <v>0.15</v>
      </c>
      <c r="AF172" s="125">
        <v>0.02</v>
      </c>
      <c r="BB172" s="137"/>
      <c r="BC172" s="347"/>
      <c r="BD172" s="140"/>
      <c r="BE172" s="139"/>
      <c r="BF172" s="139" t="s">
        <v>201</v>
      </c>
      <c r="BG172" s="42">
        <v>4</v>
      </c>
      <c r="BH172" s="63"/>
      <c r="BI172" s="64"/>
      <c r="BJ172" s="65"/>
      <c r="BK172" s="65"/>
      <c r="BL172" s="63"/>
      <c r="BM172" s="63"/>
      <c r="BN172" s="63"/>
      <c r="BO172" s="63"/>
      <c r="BP172" s="63"/>
      <c r="BQ172" s="63"/>
      <c r="BR172" s="63"/>
      <c r="BS172" s="63"/>
      <c r="BT172" s="63"/>
      <c r="BU172" s="63"/>
      <c r="BV172" s="66"/>
      <c r="BW172" s="65"/>
      <c r="BX172" s="65"/>
      <c r="BY172" s="65"/>
      <c r="BZ172" s="66"/>
      <c r="CA172" s="65"/>
      <c r="CB172" s="65"/>
      <c r="CC172" s="65"/>
      <c r="CD172" s="65"/>
      <c r="CE172" s="63"/>
      <c r="CF172" s="63"/>
      <c r="CG172" s="63"/>
      <c r="CH172" s="67"/>
      <c r="CI172" s="123"/>
    </row>
    <row r="173" spans="1:87" ht="15" x14ac:dyDescent="0.25">
      <c r="A173" s="556"/>
      <c r="B173" s="140"/>
      <c r="C173" s="139" t="s">
        <v>204</v>
      </c>
      <c r="D173" s="42">
        <v>2</v>
      </c>
      <c r="E173" s="83">
        <v>880</v>
      </c>
      <c r="F173" s="84">
        <v>6.3662737368739188</v>
      </c>
      <c r="G173" s="85">
        <v>6.581724013937472</v>
      </c>
      <c r="H173" s="85">
        <v>10.815566047480496</v>
      </c>
      <c r="I173" s="83">
        <v>107.5644269640421</v>
      </c>
      <c r="J173" s="83">
        <v>132.25379894673574</v>
      </c>
      <c r="K173" s="83">
        <v>895.35977646741526</v>
      </c>
      <c r="L173" s="83">
        <v>206.29619031630523</v>
      </c>
      <c r="M173" s="83">
        <v>162.7994551654088</v>
      </c>
      <c r="N173" s="83">
        <v>298.69959014284382</v>
      </c>
      <c r="O173" s="83">
        <v>201.94559710687858</v>
      </c>
      <c r="P173" s="83">
        <v>111.21032285705724</v>
      </c>
      <c r="Q173" s="83">
        <v>78.167276589258861</v>
      </c>
      <c r="R173" s="83">
        <v>71.446014711912596</v>
      </c>
      <c r="S173" s="86">
        <v>103.5110892175026</v>
      </c>
      <c r="T173" s="85">
        <v>7.8559769882692674</v>
      </c>
      <c r="U173" s="85">
        <v>3.1312988296169855</v>
      </c>
      <c r="V173" s="85">
        <v>1.7717065411570208</v>
      </c>
      <c r="W173" s="86">
        <v>25.760869520122018</v>
      </c>
      <c r="X173" s="85">
        <v>0.17465666666666665</v>
      </c>
      <c r="Y173" s="85">
        <v>4.5665800000000001</v>
      </c>
      <c r="Z173" s="85">
        <v>2.4845324038572305</v>
      </c>
      <c r="AA173" s="85">
        <v>6.8484959999999999</v>
      </c>
      <c r="AB173" s="83">
        <v>125</v>
      </c>
      <c r="AC173" s="83">
        <v>67.384415000000004</v>
      </c>
      <c r="AD173" s="83">
        <v>23.442484500000006</v>
      </c>
      <c r="AE173" s="87">
        <v>0.05</v>
      </c>
      <c r="AF173" s="126">
        <v>0.02</v>
      </c>
      <c r="BB173" s="137"/>
      <c r="BC173" s="347"/>
      <c r="BD173" s="140"/>
      <c r="BE173" s="139"/>
      <c r="BF173" s="139" t="s">
        <v>202</v>
      </c>
      <c r="BG173" s="42">
        <v>5</v>
      </c>
      <c r="BH173" s="63"/>
      <c r="BI173" s="64"/>
      <c r="BJ173" s="65"/>
      <c r="BK173" s="65"/>
      <c r="BL173" s="63"/>
      <c r="BM173" s="63"/>
      <c r="BN173" s="63"/>
      <c r="BO173" s="63"/>
      <c r="BP173" s="63"/>
      <c r="BQ173" s="63"/>
      <c r="BR173" s="63"/>
      <c r="BS173" s="63"/>
      <c r="BT173" s="63"/>
      <c r="BU173" s="63"/>
      <c r="BV173" s="66"/>
      <c r="BW173" s="65"/>
      <c r="BX173" s="65"/>
      <c r="BY173" s="65"/>
      <c r="BZ173" s="66"/>
      <c r="CA173" s="65"/>
      <c r="CB173" s="65"/>
      <c r="CC173" s="65"/>
      <c r="CD173" s="65"/>
      <c r="CE173" s="63"/>
      <c r="CF173" s="63"/>
      <c r="CG173" s="63"/>
      <c r="CH173" s="67"/>
      <c r="CI173" s="123"/>
    </row>
    <row r="174" spans="1:87" ht="15" x14ac:dyDescent="0.25">
      <c r="A174" s="556"/>
      <c r="B174" s="140"/>
      <c r="C174" s="139" t="s">
        <v>205</v>
      </c>
      <c r="D174" s="42">
        <v>3</v>
      </c>
      <c r="E174" s="83">
        <v>880</v>
      </c>
      <c r="F174" s="84">
        <v>6.2825892477999279</v>
      </c>
      <c r="G174" s="85">
        <v>6.4821360840156101</v>
      </c>
      <c r="H174" s="85">
        <v>10.688500025823355</v>
      </c>
      <c r="I174" s="83">
        <v>104.17365673406088</v>
      </c>
      <c r="J174" s="83">
        <v>119.53535327885557</v>
      </c>
      <c r="K174" s="83">
        <v>896.29085484539564</v>
      </c>
      <c r="L174" s="83">
        <v>186.65969654124672</v>
      </c>
      <c r="M174" s="83">
        <v>181.54222725275602</v>
      </c>
      <c r="N174" s="83">
        <v>320.47563360747057</v>
      </c>
      <c r="O174" s="83">
        <v>219.92450961896949</v>
      </c>
      <c r="P174" s="83">
        <v>111.13426444232793</v>
      </c>
      <c r="Q174" s="83">
        <v>77.693161396580521</v>
      </c>
      <c r="R174" s="83">
        <v>70.176385880641078</v>
      </c>
      <c r="S174" s="86">
        <v>100.97777263985589</v>
      </c>
      <c r="T174" s="85">
        <v>7.8559769882692674</v>
      </c>
      <c r="U174" s="85">
        <v>2.9244567290569843</v>
      </c>
      <c r="V174" s="85">
        <v>1.6016121111976287</v>
      </c>
      <c r="W174" s="86">
        <v>24.385584861816294</v>
      </c>
      <c r="X174" s="85">
        <v>0.18241666666666664</v>
      </c>
      <c r="Y174" s="85">
        <v>4.6417959999999994</v>
      </c>
      <c r="Z174" s="85">
        <v>2.2495324038572306</v>
      </c>
      <c r="AA174" s="85">
        <v>5.9261310000000007</v>
      </c>
      <c r="AB174" s="83">
        <v>125</v>
      </c>
      <c r="AC174" s="83">
        <v>59.125184999999995</v>
      </c>
      <c r="AD174" s="83">
        <v>21.327484500000004</v>
      </c>
      <c r="AE174" s="87">
        <v>0.05</v>
      </c>
      <c r="AF174" s="126">
        <v>0.02</v>
      </c>
      <c r="BB174" s="137"/>
      <c r="BC174" s="347"/>
      <c r="BD174" s="143" t="s">
        <v>37</v>
      </c>
      <c r="BE174" s="144"/>
      <c r="BF174" s="144" t="s">
        <v>203</v>
      </c>
      <c r="BG174" s="55">
        <v>1</v>
      </c>
      <c r="BH174" s="78"/>
      <c r="BI174" s="79"/>
      <c r="BJ174" s="80"/>
      <c r="BK174" s="80"/>
      <c r="BL174" s="78"/>
      <c r="BM174" s="78"/>
      <c r="BN174" s="78"/>
      <c r="BO174" s="78"/>
      <c r="BP174" s="78"/>
      <c r="BQ174" s="78"/>
      <c r="BR174" s="78"/>
      <c r="BS174" s="78"/>
      <c r="BT174" s="78"/>
      <c r="BU174" s="78"/>
      <c r="BV174" s="81"/>
      <c r="BW174" s="80"/>
      <c r="BX174" s="80"/>
      <c r="BY174" s="80"/>
      <c r="BZ174" s="81"/>
      <c r="CA174" s="80"/>
      <c r="CB174" s="80"/>
      <c r="CC174" s="80"/>
      <c r="CD174" s="80"/>
      <c r="CE174" s="78"/>
      <c r="CF174" s="78"/>
      <c r="CG174" s="78"/>
      <c r="CH174" s="82"/>
      <c r="CI174" s="125"/>
    </row>
    <row r="175" spans="1:87" ht="15" x14ac:dyDescent="0.25">
      <c r="A175" s="556"/>
      <c r="B175" s="140"/>
      <c r="C175" s="139" t="s">
        <v>206</v>
      </c>
      <c r="D175" s="42">
        <v>4</v>
      </c>
      <c r="E175" s="83">
        <v>880</v>
      </c>
      <c r="F175" s="84">
        <v>5.9673120599667513</v>
      </c>
      <c r="G175" s="85">
        <v>6.0856298595633573</v>
      </c>
      <c r="H175" s="85">
        <v>10.233006802014446</v>
      </c>
      <c r="I175" s="83">
        <v>98.105223367567248</v>
      </c>
      <c r="J175" s="83">
        <v>105.07140009043997</v>
      </c>
      <c r="K175" s="83">
        <v>902.46958784268179</v>
      </c>
      <c r="L175" s="83">
        <v>164.42952981791754</v>
      </c>
      <c r="M175" s="83">
        <v>211.5981078405008</v>
      </c>
      <c r="N175" s="83">
        <v>349.38400527275326</v>
      </c>
      <c r="O175" s="83">
        <v>253.60321104019752</v>
      </c>
      <c r="P175" s="83">
        <v>109.71024441530338</v>
      </c>
      <c r="Q175" s="83">
        <v>74.944214252755899</v>
      </c>
      <c r="R175" s="83">
        <v>68.538220438636102</v>
      </c>
      <c r="S175" s="86">
        <v>100.36914082867341</v>
      </c>
      <c r="T175" s="85">
        <v>7.8559769882692674</v>
      </c>
      <c r="U175" s="85">
        <v>2.697140489999835</v>
      </c>
      <c r="V175" s="85">
        <v>1.4726107367336509</v>
      </c>
      <c r="W175" s="86">
        <v>22.201309228036617</v>
      </c>
      <c r="X175" s="85">
        <v>0.17977666666666667</v>
      </c>
      <c r="Y175" s="85">
        <v>4.4867719999999993</v>
      </c>
      <c r="Z175" s="85">
        <v>2.0431324038572307</v>
      </c>
      <c r="AA175" s="85">
        <v>5.2082640000000007</v>
      </c>
      <c r="AB175" s="83">
        <v>125</v>
      </c>
      <c r="AC175" s="83">
        <v>51.928834999999992</v>
      </c>
      <c r="AD175" s="83">
        <v>19.662484500000001</v>
      </c>
      <c r="AE175" s="87">
        <v>0.05</v>
      </c>
      <c r="AF175" s="126">
        <v>0.02</v>
      </c>
      <c r="BB175" s="137"/>
      <c r="BC175" s="347"/>
      <c r="BD175" s="138" t="s">
        <v>39</v>
      </c>
      <c r="BE175" s="355"/>
      <c r="BF175" s="139" t="s">
        <v>204</v>
      </c>
      <c r="BG175" s="42">
        <v>2</v>
      </c>
      <c r="BH175" s="83"/>
      <c r="BI175" s="84"/>
      <c r="BJ175" s="85"/>
      <c r="BK175" s="85"/>
      <c r="BL175" s="83"/>
      <c r="BM175" s="83"/>
      <c r="BN175" s="83"/>
      <c r="BO175" s="83"/>
      <c r="BP175" s="83"/>
      <c r="BQ175" s="83"/>
      <c r="BR175" s="83"/>
      <c r="BS175" s="83"/>
      <c r="BT175" s="83"/>
      <c r="BU175" s="83"/>
      <c r="BV175" s="86"/>
      <c r="BW175" s="85"/>
      <c r="BX175" s="85"/>
      <c r="BY175" s="85"/>
      <c r="BZ175" s="86"/>
      <c r="CA175" s="85"/>
      <c r="CB175" s="85"/>
      <c r="CC175" s="85"/>
      <c r="CD175" s="85"/>
      <c r="CE175" s="83"/>
      <c r="CF175" s="83"/>
      <c r="CG175" s="83"/>
      <c r="CH175" s="87"/>
      <c r="CI175" s="126"/>
    </row>
    <row r="176" spans="1:87" ht="15" x14ac:dyDescent="0.25">
      <c r="A176" s="556"/>
      <c r="B176" s="140"/>
      <c r="C176" s="139" t="s">
        <v>207</v>
      </c>
      <c r="D176" s="42">
        <v>5</v>
      </c>
      <c r="E176" s="83">
        <v>880</v>
      </c>
      <c r="F176" s="84">
        <v>5.5534250031514354</v>
      </c>
      <c r="G176" s="85">
        <v>5.5489208515734125</v>
      </c>
      <c r="H176" s="85">
        <v>9.6483877789165629</v>
      </c>
      <c r="I176" s="83">
        <v>91.771941059994418</v>
      </c>
      <c r="J176" s="83">
        <v>93.766526872657366</v>
      </c>
      <c r="K176" s="83">
        <v>906.98682766190996</v>
      </c>
      <c r="L176" s="83">
        <v>147.15269830178906</v>
      </c>
      <c r="M176" s="83">
        <v>237.2257875934468</v>
      </c>
      <c r="N176" s="83">
        <v>379.36261939649171</v>
      </c>
      <c r="O176" s="83">
        <v>284.55781483624941</v>
      </c>
      <c r="P176" s="83">
        <v>90.614595113906276</v>
      </c>
      <c r="Q176" s="83">
        <v>70.474661887129727</v>
      </c>
      <c r="R176" s="83">
        <v>66.996377622924527</v>
      </c>
      <c r="S176" s="83">
        <v>92.865168539325836</v>
      </c>
      <c r="T176" s="85">
        <v>7.8559769882692674</v>
      </c>
      <c r="U176" s="85">
        <v>2.4493501124455381</v>
      </c>
      <c r="V176" s="85">
        <v>1.3847024177650871</v>
      </c>
      <c r="W176" s="142">
        <v>19.208042618782979</v>
      </c>
      <c r="X176" s="85">
        <v>0.16673666666666667</v>
      </c>
      <c r="Y176" s="85">
        <v>4.1015079999999999</v>
      </c>
      <c r="Z176" s="85">
        <v>1.8653324038572305</v>
      </c>
      <c r="AA176" s="85">
        <v>4.6948949999999998</v>
      </c>
      <c r="AB176" s="83">
        <v>75</v>
      </c>
      <c r="AC176" s="83">
        <v>45.795364999999997</v>
      </c>
      <c r="AD176" s="83">
        <v>18.447484500000002</v>
      </c>
      <c r="AE176" s="87">
        <v>0.05</v>
      </c>
      <c r="AF176" s="126">
        <v>0.02</v>
      </c>
      <c r="BB176" s="137"/>
      <c r="BC176" s="347"/>
      <c r="BD176" s="140"/>
      <c r="BE176" s="139"/>
      <c r="BF176" s="139" t="s">
        <v>205</v>
      </c>
      <c r="BG176" s="42">
        <v>3</v>
      </c>
      <c r="BH176" s="83"/>
      <c r="BI176" s="84"/>
      <c r="BJ176" s="85"/>
      <c r="BK176" s="85"/>
      <c r="BL176" s="83"/>
      <c r="BM176" s="83"/>
      <c r="BN176" s="83"/>
      <c r="BO176" s="83"/>
      <c r="BP176" s="83"/>
      <c r="BQ176" s="83"/>
      <c r="BR176" s="83"/>
      <c r="BS176" s="83"/>
      <c r="BT176" s="83"/>
      <c r="BU176" s="83"/>
      <c r="BV176" s="86"/>
      <c r="BW176" s="85"/>
      <c r="BX176" s="85"/>
      <c r="BY176" s="85"/>
      <c r="BZ176" s="86"/>
      <c r="CA176" s="85"/>
      <c r="CB176" s="85"/>
      <c r="CC176" s="85"/>
      <c r="CD176" s="85"/>
      <c r="CE176" s="83"/>
      <c r="CF176" s="83"/>
      <c r="CG176" s="83"/>
      <c r="CH176" s="87"/>
      <c r="CI176" s="126"/>
    </row>
    <row r="177" spans="1:98" ht="15" x14ac:dyDescent="0.25">
      <c r="A177" s="556"/>
      <c r="B177" s="143" t="str">
        <f>IF($BE$6=1,BD179,BD180)</f>
        <v>KF (1. Aufw.)</v>
      </c>
      <c r="C177" s="144" t="s">
        <v>208</v>
      </c>
      <c r="D177" s="55">
        <v>1</v>
      </c>
      <c r="E177" s="56">
        <v>880</v>
      </c>
      <c r="F177" s="57">
        <v>6.2284601010168252</v>
      </c>
      <c r="G177" s="58">
        <v>6.4205931358053023</v>
      </c>
      <c r="H177" s="58">
        <v>10.602966549759058</v>
      </c>
      <c r="I177" s="56">
        <v>101.66526901574335</v>
      </c>
      <c r="J177" s="56">
        <v>110.27371508902604</v>
      </c>
      <c r="K177" s="56">
        <v>899.55804193947858</v>
      </c>
      <c r="L177" s="56">
        <v>172.41377977187443</v>
      </c>
      <c r="M177" s="56">
        <v>138.7784329896719</v>
      </c>
      <c r="N177" s="56">
        <v>252.15209526667229</v>
      </c>
      <c r="O177" s="56">
        <v>173.92210145007184</v>
      </c>
      <c r="P177" s="56">
        <v>188.84601532251423</v>
      </c>
      <c r="Q177" s="56">
        <v>77.519239783025085</v>
      </c>
      <c r="R177" s="56">
        <v>69.150499402663726</v>
      </c>
      <c r="S177" s="59">
        <v>100.29102403133737</v>
      </c>
      <c r="T177" s="58">
        <v>6.0010762</v>
      </c>
      <c r="U177" s="58">
        <v>4.0605029999999998</v>
      </c>
      <c r="V177" s="58">
        <v>2.2505400000000004</v>
      </c>
      <c r="W177" s="59">
        <v>31.123853999999994</v>
      </c>
      <c r="X177" s="58">
        <v>0.15649666666666667</v>
      </c>
      <c r="Y177" s="58">
        <v>3.0521173333333325</v>
      </c>
      <c r="Z177" s="58">
        <v>2.1316100000000002</v>
      </c>
      <c r="AA177" s="58">
        <v>9.0902339999999988</v>
      </c>
      <c r="AB177" s="56">
        <v>200</v>
      </c>
      <c r="AC177" s="56">
        <v>57.370519999999992</v>
      </c>
      <c r="AD177" s="56">
        <v>30.025277999999997</v>
      </c>
      <c r="AE177" s="60">
        <v>0.15</v>
      </c>
      <c r="AF177" s="122">
        <v>0.02</v>
      </c>
      <c r="BB177" s="137"/>
      <c r="BC177" s="347"/>
      <c r="BD177" s="140"/>
      <c r="BE177" s="139"/>
      <c r="BF177" s="139" t="s">
        <v>206</v>
      </c>
      <c r="BG177" s="42">
        <v>4</v>
      </c>
      <c r="BH177" s="83"/>
      <c r="BI177" s="84"/>
      <c r="BJ177" s="85"/>
      <c r="BK177" s="85"/>
      <c r="BL177" s="83"/>
      <c r="BM177" s="83"/>
      <c r="BN177" s="83"/>
      <c r="BO177" s="83"/>
      <c r="BP177" s="83"/>
      <c r="BQ177" s="83"/>
      <c r="BR177" s="83"/>
      <c r="BS177" s="83"/>
      <c r="BT177" s="83"/>
      <c r="BU177" s="83"/>
      <c r="BV177" s="86"/>
      <c r="BW177" s="85"/>
      <c r="BX177" s="85"/>
      <c r="BY177" s="85"/>
      <c r="BZ177" s="86"/>
      <c r="CA177" s="85"/>
      <c r="CB177" s="85"/>
      <c r="CC177" s="85"/>
      <c r="CD177" s="85"/>
      <c r="CE177" s="83"/>
      <c r="CF177" s="83"/>
      <c r="CG177" s="83"/>
      <c r="CH177" s="87"/>
      <c r="CI177" s="126"/>
    </row>
    <row r="178" spans="1:98" ht="15" x14ac:dyDescent="0.25">
      <c r="A178" s="556"/>
      <c r="B178" s="140"/>
      <c r="C178" s="139" t="s">
        <v>209</v>
      </c>
      <c r="D178" s="42">
        <v>2</v>
      </c>
      <c r="E178" s="63">
        <v>880</v>
      </c>
      <c r="F178" s="64">
        <v>6.1782392814006162</v>
      </c>
      <c r="G178" s="65">
        <v>6.3659164907000196</v>
      </c>
      <c r="H178" s="65">
        <v>10.52081409060181</v>
      </c>
      <c r="I178" s="63">
        <v>99.983154295947884</v>
      </c>
      <c r="J178" s="63">
        <v>105.20122117859592</v>
      </c>
      <c r="K178" s="63">
        <v>896.56750345960234</v>
      </c>
      <c r="L178" s="63">
        <v>164.61803708659599</v>
      </c>
      <c r="M178" s="63">
        <v>157.80641960259371</v>
      </c>
      <c r="N178" s="63">
        <v>267.42556017157176</v>
      </c>
      <c r="O178" s="63">
        <v>188.80934256212907</v>
      </c>
      <c r="P178" s="63">
        <v>152.93096055436851</v>
      </c>
      <c r="Q178" s="63">
        <v>77.434041499309998</v>
      </c>
      <c r="R178" s="63">
        <v>68.594727965806257</v>
      </c>
      <c r="S178" s="66">
        <v>103.25746995214989</v>
      </c>
      <c r="T178" s="65">
        <v>6.0010762</v>
      </c>
      <c r="U178" s="65">
        <v>3.8465189999999994</v>
      </c>
      <c r="V178" s="65">
        <v>2.0655270000000008</v>
      </c>
      <c r="W178" s="66">
        <v>30.493853999999995</v>
      </c>
      <c r="X178" s="65">
        <v>0.17465666666666665</v>
      </c>
      <c r="Y178" s="65">
        <v>3.3575733333333333</v>
      </c>
      <c r="Z178" s="65">
        <v>1.8679100000000002</v>
      </c>
      <c r="AA178" s="65">
        <v>7.9633709999999995</v>
      </c>
      <c r="AB178" s="63">
        <v>125</v>
      </c>
      <c r="AC178" s="63">
        <v>48.048409999999997</v>
      </c>
      <c r="AD178" s="63">
        <v>27.460277999999995</v>
      </c>
      <c r="AE178" s="67">
        <v>0.05</v>
      </c>
      <c r="AF178" s="123">
        <v>0.02</v>
      </c>
      <c r="BB178" s="137"/>
      <c r="BC178" s="347"/>
      <c r="BD178" s="140"/>
      <c r="BE178" s="139"/>
      <c r="BF178" s="139" t="s">
        <v>207</v>
      </c>
      <c r="BG178" s="42">
        <v>5</v>
      </c>
      <c r="BH178" s="83"/>
      <c r="BI178" s="84"/>
      <c r="BJ178" s="85"/>
      <c r="BK178" s="85"/>
      <c r="BL178" s="83"/>
      <c r="BM178" s="83"/>
      <c r="BN178" s="83"/>
      <c r="BO178" s="83"/>
      <c r="BP178" s="83"/>
      <c r="BQ178" s="83"/>
      <c r="BR178" s="83"/>
      <c r="BS178" s="83"/>
      <c r="BT178" s="83"/>
      <c r="BU178" s="83"/>
      <c r="BV178" s="83"/>
      <c r="BW178" s="85"/>
      <c r="BX178" s="85"/>
      <c r="BY178" s="85"/>
      <c r="BZ178" s="142"/>
      <c r="CA178" s="85"/>
      <c r="CB178" s="85"/>
      <c r="CC178" s="85"/>
      <c r="CD178" s="85"/>
      <c r="CE178" s="83"/>
      <c r="CF178" s="83"/>
      <c r="CG178" s="83"/>
      <c r="CH178" s="87"/>
      <c r="CI178" s="126"/>
    </row>
    <row r="179" spans="1:98" ht="15" x14ac:dyDescent="0.25">
      <c r="A179" s="556"/>
      <c r="B179" s="140"/>
      <c r="C179" s="139" t="s">
        <v>210</v>
      </c>
      <c r="D179" s="42">
        <v>3</v>
      </c>
      <c r="E179" s="63">
        <v>880</v>
      </c>
      <c r="F179" s="64">
        <v>6.0247981411255784</v>
      </c>
      <c r="G179" s="65">
        <v>6.1850983098608348</v>
      </c>
      <c r="H179" s="65">
        <v>10.285492651030015</v>
      </c>
      <c r="I179" s="63">
        <v>93.467555589025167</v>
      </c>
      <c r="J179" s="63">
        <v>86.130273656143373</v>
      </c>
      <c r="K179" s="63">
        <v>897.42453531717183</v>
      </c>
      <c r="L179" s="63">
        <v>135.44599829535167</v>
      </c>
      <c r="M179" s="63">
        <v>179.1873917195185</v>
      </c>
      <c r="N179" s="63">
        <v>299.73282384760802</v>
      </c>
      <c r="O179" s="63">
        <v>216.74934273305209</v>
      </c>
      <c r="P179" s="63">
        <v>135.77582362147473</v>
      </c>
      <c r="Q179" s="63">
        <v>76.030784720418765</v>
      </c>
      <c r="R179" s="63">
        <v>66.074117627567446</v>
      </c>
      <c r="S179" s="66">
        <v>102.31829754316938</v>
      </c>
      <c r="T179" s="65">
        <v>6.0010762</v>
      </c>
      <c r="U179" s="65">
        <v>3.6090269999999998</v>
      </c>
      <c r="V179" s="65">
        <v>1.9165140000000003</v>
      </c>
      <c r="W179" s="66">
        <v>28.963853999999994</v>
      </c>
      <c r="X179" s="65">
        <v>0.18241666666666664</v>
      </c>
      <c r="Y179" s="65">
        <v>3.4327893333333339</v>
      </c>
      <c r="Z179" s="65">
        <v>1.6327099999999999</v>
      </c>
      <c r="AA179" s="65">
        <v>7.0410060000000003</v>
      </c>
      <c r="AB179" s="63">
        <v>125</v>
      </c>
      <c r="AC179" s="63">
        <v>39.789179999999995</v>
      </c>
      <c r="AD179" s="63">
        <v>25.345278</v>
      </c>
      <c r="AE179" s="67">
        <v>0.05</v>
      </c>
      <c r="AF179" s="123">
        <v>0.02</v>
      </c>
      <c r="BB179" s="137"/>
      <c r="BC179" s="347"/>
      <c r="BD179" s="143" t="s">
        <v>44</v>
      </c>
      <c r="BE179" s="144"/>
      <c r="BF179" s="144" t="s">
        <v>208</v>
      </c>
      <c r="BG179" s="55">
        <v>1</v>
      </c>
      <c r="BH179" s="56"/>
      <c r="BI179" s="57"/>
      <c r="BJ179" s="58"/>
      <c r="BK179" s="58"/>
      <c r="BL179" s="56"/>
      <c r="BM179" s="56"/>
      <c r="BN179" s="56"/>
      <c r="BO179" s="56"/>
      <c r="BP179" s="56"/>
      <c r="BQ179" s="56"/>
      <c r="BR179" s="56"/>
      <c r="BS179" s="56"/>
      <c r="BT179" s="56"/>
      <c r="BU179" s="56"/>
      <c r="BV179" s="59"/>
      <c r="BW179" s="58"/>
      <c r="BX179" s="58"/>
      <c r="BY179" s="58"/>
      <c r="BZ179" s="59"/>
      <c r="CA179" s="58"/>
      <c r="CB179" s="58"/>
      <c r="CC179" s="58"/>
      <c r="CD179" s="58"/>
      <c r="CE179" s="56"/>
      <c r="CF179" s="56"/>
      <c r="CG179" s="56"/>
      <c r="CH179" s="60"/>
      <c r="CI179" s="122"/>
    </row>
    <row r="180" spans="1:98" ht="15" x14ac:dyDescent="0.25">
      <c r="A180" s="556"/>
      <c r="B180" s="140"/>
      <c r="C180" s="139" t="s">
        <v>211</v>
      </c>
      <c r="D180" s="42">
        <v>4</v>
      </c>
      <c r="E180" s="63">
        <v>880</v>
      </c>
      <c r="F180" s="64">
        <v>5.8317328824654222</v>
      </c>
      <c r="G180" s="65">
        <v>5.9574773423815257</v>
      </c>
      <c r="H180" s="65">
        <v>9.9891647322904689</v>
      </c>
      <c r="I180" s="63">
        <v>87.344794070675988</v>
      </c>
      <c r="J180" s="63">
        <v>72.386018532565998</v>
      </c>
      <c r="K180" s="63">
        <v>893.06444395013261</v>
      </c>
      <c r="L180" s="63">
        <v>114.44566951736687</v>
      </c>
      <c r="M180" s="63">
        <v>201.66553053287441</v>
      </c>
      <c r="N180" s="63">
        <v>322.00326707716192</v>
      </c>
      <c r="O180" s="63">
        <v>246.0307388492792</v>
      </c>
      <c r="P180" s="63">
        <v>114.28409587088852</v>
      </c>
      <c r="Q180" s="63">
        <v>74.262705111097802</v>
      </c>
      <c r="R180" s="63">
        <v>64.075563445396114</v>
      </c>
      <c r="S180" s="66">
        <v>107.42409695758252</v>
      </c>
      <c r="T180" s="65">
        <v>6.0010762</v>
      </c>
      <c r="U180" s="65">
        <v>3.3480269999999996</v>
      </c>
      <c r="V180" s="65">
        <v>1.8035010000000002</v>
      </c>
      <c r="W180" s="66">
        <v>26.533854000000002</v>
      </c>
      <c r="X180" s="65">
        <v>0.17977666666666667</v>
      </c>
      <c r="Y180" s="65">
        <v>3.2777653333333334</v>
      </c>
      <c r="Z180" s="65">
        <v>1.4260099999999998</v>
      </c>
      <c r="AA180" s="65">
        <v>6.3231390000000003</v>
      </c>
      <c r="AB180" s="63">
        <v>125</v>
      </c>
      <c r="AC180" s="63">
        <v>32.592829999999992</v>
      </c>
      <c r="AD180" s="63">
        <v>23.680277999999998</v>
      </c>
      <c r="AE180" s="67">
        <v>0.05</v>
      </c>
      <c r="AF180" s="123">
        <v>0.02</v>
      </c>
      <c r="BB180" s="137"/>
      <c r="BC180" s="347"/>
      <c r="BD180" s="138" t="s">
        <v>46</v>
      </c>
      <c r="BE180" s="355"/>
      <c r="BF180" s="139" t="s">
        <v>209</v>
      </c>
      <c r="BG180" s="42">
        <v>2</v>
      </c>
      <c r="BH180" s="63"/>
      <c r="BI180" s="64"/>
      <c r="BJ180" s="65"/>
      <c r="BK180" s="65"/>
      <c r="BL180" s="63"/>
      <c r="BM180" s="63"/>
      <c r="BN180" s="63"/>
      <c r="BO180" s="63"/>
      <c r="BP180" s="63"/>
      <c r="BQ180" s="63"/>
      <c r="BR180" s="63"/>
      <c r="BS180" s="63"/>
      <c r="BT180" s="63"/>
      <c r="BU180" s="63"/>
      <c r="BV180" s="66"/>
      <c r="BW180" s="65"/>
      <c r="BX180" s="65"/>
      <c r="BY180" s="65"/>
      <c r="BZ180" s="66"/>
      <c r="CA180" s="65"/>
      <c r="CB180" s="65"/>
      <c r="CC180" s="65"/>
      <c r="CD180" s="65"/>
      <c r="CE180" s="63"/>
      <c r="CF180" s="63"/>
      <c r="CG180" s="63"/>
      <c r="CH180" s="67"/>
      <c r="CI180" s="123"/>
    </row>
    <row r="181" spans="1:98" ht="15" x14ac:dyDescent="0.25">
      <c r="A181" s="556"/>
      <c r="B181" s="140"/>
      <c r="C181" s="139" t="s">
        <v>212</v>
      </c>
      <c r="D181" s="42">
        <v>5</v>
      </c>
      <c r="E181" s="63">
        <v>880</v>
      </c>
      <c r="F181" s="64">
        <v>5.6656375458098083</v>
      </c>
      <c r="G181" s="65">
        <v>5.7513006022594331</v>
      </c>
      <c r="H181" s="65">
        <v>9.7453655440417961</v>
      </c>
      <c r="I181" s="63">
        <v>84.170234541538576</v>
      </c>
      <c r="J181" s="63">
        <v>67.310285834375392</v>
      </c>
      <c r="K181" s="63">
        <v>889.75413746133393</v>
      </c>
      <c r="L181" s="63">
        <v>106.68458393534499</v>
      </c>
      <c r="M181" s="63">
        <v>205.51911825645729</v>
      </c>
      <c r="N181" s="63">
        <v>327.23773567429038</v>
      </c>
      <c r="O181" s="63">
        <v>255.14007206751043</v>
      </c>
      <c r="P181" s="63">
        <v>100.38681091186768</v>
      </c>
      <c r="Q181" s="63">
        <v>72.653767272311057</v>
      </c>
      <c r="R181" s="63">
        <v>63.286573345388547</v>
      </c>
      <c r="S181" s="66">
        <v>109.92471257692628</v>
      </c>
      <c r="T181" s="65">
        <v>6.0010762</v>
      </c>
      <c r="U181" s="65">
        <v>3.0635189999999999</v>
      </c>
      <c r="V181" s="65">
        <v>1.7264880000000005</v>
      </c>
      <c r="W181" s="66">
        <v>23.203854</v>
      </c>
      <c r="X181" s="65">
        <v>0.16673666666666667</v>
      </c>
      <c r="Y181" s="65">
        <v>2.892501333333334</v>
      </c>
      <c r="Z181" s="65">
        <v>1.2478100000000003</v>
      </c>
      <c r="AA181" s="65">
        <v>5.8097699999999994</v>
      </c>
      <c r="AB181" s="63">
        <v>75</v>
      </c>
      <c r="AC181" s="63">
        <v>26.459359999999997</v>
      </c>
      <c r="AD181" s="63">
        <v>22.465277999999998</v>
      </c>
      <c r="AE181" s="67">
        <v>0.05</v>
      </c>
      <c r="AF181" s="123">
        <v>0.02</v>
      </c>
      <c r="BB181" s="137"/>
      <c r="BC181" s="347"/>
      <c r="BD181" s="140"/>
      <c r="BE181" s="139"/>
      <c r="BF181" s="139" t="s">
        <v>210</v>
      </c>
      <c r="BG181" s="42">
        <v>3</v>
      </c>
      <c r="BH181" s="63"/>
      <c r="BI181" s="64"/>
      <c r="BJ181" s="65"/>
      <c r="BK181" s="65"/>
      <c r="BL181" s="63"/>
      <c r="BM181" s="63"/>
      <c r="BN181" s="63"/>
      <c r="BO181" s="63"/>
      <c r="BP181" s="63"/>
      <c r="BQ181" s="63"/>
      <c r="BR181" s="63"/>
      <c r="BS181" s="63"/>
      <c r="BT181" s="63"/>
      <c r="BU181" s="63"/>
      <c r="BV181" s="66"/>
      <c r="BW181" s="65"/>
      <c r="BX181" s="65"/>
      <c r="BY181" s="65"/>
      <c r="BZ181" s="66"/>
      <c r="CA181" s="65"/>
      <c r="CB181" s="65"/>
      <c r="CC181" s="65"/>
      <c r="CD181" s="65"/>
      <c r="CE181" s="63"/>
      <c r="CF181" s="63"/>
      <c r="CG181" s="63"/>
      <c r="CH181" s="67"/>
      <c r="CI181" s="123"/>
    </row>
    <row r="182" spans="1:98" ht="15" x14ac:dyDescent="0.25">
      <c r="A182" s="556"/>
      <c r="B182" s="140"/>
      <c r="C182" s="139" t="s">
        <v>213</v>
      </c>
      <c r="D182" s="42">
        <v>6</v>
      </c>
      <c r="E182" s="63">
        <v>880</v>
      </c>
      <c r="F182" s="64">
        <v>5.481147727315995</v>
      </c>
      <c r="G182" s="65">
        <v>5.5353988811955741</v>
      </c>
      <c r="H182" s="65">
        <v>9.4594991630674734</v>
      </c>
      <c r="I182" s="63">
        <v>78.282145977193935</v>
      </c>
      <c r="J182" s="63">
        <v>55.344605919703554</v>
      </c>
      <c r="K182" s="63">
        <v>888.34340000000009</v>
      </c>
      <c r="L182" s="63">
        <v>88.349599999999995</v>
      </c>
      <c r="M182" s="63">
        <v>215.16160000000002</v>
      </c>
      <c r="N182" s="63">
        <v>341.43880000000001</v>
      </c>
      <c r="O182" s="63">
        <v>276.92239999999998</v>
      </c>
      <c r="P182" s="63">
        <v>93.621599999999972</v>
      </c>
      <c r="Q182" s="63">
        <v>71.008170722682365</v>
      </c>
      <c r="R182" s="63">
        <v>61.294206362262031</v>
      </c>
      <c r="S182" s="66">
        <v>116.0116</v>
      </c>
      <c r="T182" s="65">
        <v>6.0010762</v>
      </c>
      <c r="U182" s="65">
        <v>2.7555029999999996</v>
      </c>
      <c r="V182" s="65">
        <v>1.6854750000000003</v>
      </c>
      <c r="W182" s="66">
        <v>18.973853999999996</v>
      </c>
      <c r="X182" s="65">
        <v>0.14329666666666671</v>
      </c>
      <c r="Y182" s="65">
        <v>2.2769973333333335</v>
      </c>
      <c r="Z182" s="65">
        <v>1.0981100000000001</v>
      </c>
      <c r="AA182" s="65">
        <v>5.5008990000000013</v>
      </c>
      <c r="AB182" s="63">
        <v>75</v>
      </c>
      <c r="AC182" s="63">
        <v>21.388769999999994</v>
      </c>
      <c r="AD182" s="63">
        <v>21.700277999999997</v>
      </c>
      <c r="AE182" s="67">
        <v>0.05</v>
      </c>
      <c r="AF182" s="123">
        <v>0.02</v>
      </c>
      <c r="BB182" s="137"/>
      <c r="BC182" s="347"/>
      <c r="BD182" s="140"/>
      <c r="BE182" s="139"/>
      <c r="BF182" s="139" t="s">
        <v>211</v>
      </c>
      <c r="BG182" s="42">
        <v>4</v>
      </c>
      <c r="BH182" s="63"/>
      <c r="BI182" s="64"/>
      <c r="BJ182" s="65"/>
      <c r="BK182" s="65"/>
      <c r="BL182" s="63"/>
      <c r="BM182" s="63"/>
      <c r="BN182" s="63"/>
      <c r="BO182" s="63"/>
      <c r="BP182" s="63"/>
      <c r="BQ182" s="63"/>
      <c r="BR182" s="63"/>
      <c r="BS182" s="63"/>
      <c r="BT182" s="63"/>
      <c r="BU182" s="63"/>
      <c r="BV182" s="66"/>
      <c r="BW182" s="65"/>
      <c r="BX182" s="65"/>
      <c r="BY182" s="65"/>
      <c r="BZ182" s="66"/>
      <c r="CA182" s="65"/>
      <c r="CB182" s="65"/>
      <c r="CC182" s="65"/>
      <c r="CD182" s="65"/>
      <c r="CE182" s="63"/>
      <c r="CF182" s="63"/>
      <c r="CG182" s="63"/>
      <c r="CH182" s="67"/>
      <c r="CI182" s="123"/>
    </row>
    <row r="183" spans="1:98" ht="15" x14ac:dyDescent="0.25">
      <c r="A183" s="556"/>
      <c r="B183" s="140"/>
      <c r="C183" s="139" t="s">
        <v>214</v>
      </c>
      <c r="D183" s="42">
        <v>7</v>
      </c>
      <c r="E183" s="63">
        <v>880</v>
      </c>
      <c r="F183" s="64">
        <v>5.3417251575428306</v>
      </c>
      <c r="G183" s="65">
        <v>5.3750923228309375</v>
      </c>
      <c r="H183" s="65">
        <v>9.2400972994951278</v>
      </c>
      <c r="I183" s="63">
        <v>73.593980872500026</v>
      </c>
      <c r="J183" s="63">
        <v>46.22864241906916</v>
      </c>
      <c r="K183" s="63">
        <v>886.03230000000008</v>
      </c>
      <c r="L183" s="63">
        <v>74.306399999999996</v>
      </c>
      <c r="M183" s="63">
        <v>218.26939999999999</v>
      </c>
      <c r="N183" s="63">
        <v>348.56319999999999</v>
      </c>
      <c r="O183" s="63">
        <v>293.78059999999999</v>
      </c>
      <c r="P183" s="63">
        <v>91.914400000000001</v>
      </c>
      <c r="Q183" s="63">
        <v>69.841163503206488</v>
      </c>
      <c r="R183" s="63">
        <v>59.65534703459408</v>
      </c>
      <c r="S183" s="66">
        <v>122.08630000000001</v>
      </c>
      <c r="T183" s="65">
        <v>6.0010762</v>
      </c>
      <c r="U183" s="65">
        <v>2.4239789999999997</v>
      </c>
      <c r="V183" s="65">
        <v>1.6804620000000003</v>
      </c>
      <c r="W183" s="66">
        <v>13.843854</v>
      </c>
      <c r="X183" s="65">
        <v>0.10945666666666662</v>
      </c>
      <c r="Y183" s="65">
        <v>1.4312533333333315</v>
      </c>
      <c r="Z183" s="65">
        <v>0.97690999999999983</v>
      </c>
      <c r="AA183" s="65">
        <v>5.3965260000000006</v>
      </c>
      <c r="AB183" s="63">
        <v>75</v>
      </c>
      <c r="AC183" s="63">
        <v>17.381060000000005</v>
      </c>
      <c r="AD183" s="63">
        <v>21.385278000000003</v>
      </c>
      <c r="AE183" s="67">
        <v>0.05</v>
      </c>
      <c r="AF183" s="123">
        <v>0.02</v>
      </c>
      <c r="BB183" s="137"/>
      <c r="BC183" s="347"/>
      <c r="BD183" s="140"/>
      <c r="BE183" s="139"/>
      <c r="BF183" s="139" t="s">
        <v>212</v>
      </c>
      <c r="BG183" s="42">
        <v>5</v>
      </c>
      <c r="BH183" s="63"/>
      <c r="BI183" s="64"/>
      <c r="BJ183" s="65"/>
      <c r="BK183" s="65"/>
      <c r="BL183" s="63"/>
      <c r="BM183" s="63"/>
      <c r="BN183" s="63"/>
      <c r="BO183" s="63"/>
      <c r="BP183" s="63"/>
      <c r="BQ183" s="63"/>
      <c r="BR183" s="63"/>
      <c r="BS183" s="63"/>
      <c r="BT183" s="63"/>
      <c r="BU183" s="63"/>
      <c r="BV183" s="66"/>
      <c r="BW183" s="65"/>
      <c r="BX183" s="65"/>
      <c r="BY183" s="65"/>
      <c r="BZ183" s="66"/>
      <c r="CA183" s="65"/>
      <c r="CB183" s="65"/>
      <c r="CC183" s="65"/>
      <c r="CD183" s="65"/>
      <c r="CE183" s="63"/>
      <c r="CF183" s="63"/>
      <c r="CG183" s="63"/>
      <c r="CH183" s="67"/>
      <c r="CI183" s="123"/>
    </row>
    <row r="184" spans="1:98" ht="15" x14ac:dyDescent="0.25">
      <c r="A184" s="556"/>
      <c r="B184" s="143" t="str">
        <f>IF($BE$6=1,BD186,BD187)</f>
        <v>KG (1. Aufw.)</v>
      </c>
      <c r="C184" s="144" t="s">
        <v>215</v>
      </c>
      <c r="D184" s="55">
        <v>1</v>
      </c>
      <c r="E184" s="78">
        <v>880</v>
      </c>
      <c r="F184" s="79">
        <v>5.8324515000409356</v>
      </c>
      <c r="G184" s="80">
        <v>5.9430013633537939</v>
      </c>
      <c r="H184" s="80">
        <v>10.007437347310409</v>
      </c>
      <c r="I184" s="78">
        <v>96.327357961156054</v>
      </c>
      <c r="J184" s="78">
        <v>104.76544691616044</v>
      </c>
      <c r="K184" s="78">
        <v>880.91155639468877</v>
      </c>
      <c r="L184" s="78">
        <v>163.89239473641749</v>
      </c>
      <c r="M184" s="78">
        <v>160.58773220631025</v>
      </c>
      <c r="N184" s="78">
        <v>271.8856843148705</v>
      </c>
      <c r="O184" s="78">
        <v>198.35342343649967</v>
      </c>
      <c r="P184" s="78">
        <v>165.01669772316728</v>
      </c>
      <c r="Q184" s="78">
        <v>74.726939191164945</v>
      </c>
      <c r="R184" s="78">
        <v>68.76818468986319</v>
      </c>
      <c r="S184" s="81">
        <v>120</v>
      </c>
      <c r="T184" s="80">
        <v>8.4370060174173247</v>
      </c>
      <c r="U184" s="80">
        <v>4.2142641712936264</v>
      </c>
      <c r="V184" s="80">
        <v>2.061075935831822</v>
      </c>
      <c r="W184" s="81">
        <v>31.15695068056586</v>
      </c>
      <c r="X184" s="80">
        <v>0.15649666666666667</v>
      </c>
      <c r="Y184" s="80">
        <v>3.0521173333333325</v>
      </c>
      <c r="Z184" s="80">
        <v>2.3846927262851483</v>
      </c>
      <c r="AA184" s="80">
        <v>9.0902339999999988</v>
      </c>
      <c r="AB184" s="78">
        <v>200</v>
      </c>
      <c r="AC184" s="78">
        <v>57.370519999999992</v>
      </c>
      <c r="AD184" s="78">
        <v>30.025277999999997</v>
      </c>
      <c r="AE184" s="82">
        <v>0.15</v>
      </c>
      <c r="AF184" s="125">
        <v>0.02</v>
      </c>
      <c r="BB184" s="137"/>
      <c r="BC184" s="347"/>
      <c r="BD184" s="140"/>
      <c r="BE184" s="139"/>
      <c r="BF184" s="139" t="s">
        <v>213</v>
      </c>
      <c r="BG184" s="42">
        <v>6</v>
      </c>
      <c r="BH184" s="63"/>
      <c r="BI184" s="64"/>
      <c r="BJ184" s="65"/>
      <c r="BK184" s="65"/>
      <c r="BL184" s="63"/>
      <c r="BM184" s="63"/>
      <c r="BN184" s="63"/>
      <c r="BO184" s="63"/>
      <c r="BP184" s="63"/>
      <c r="BQ184" s="63"/>
      <c r="BR184" s="63"/>
      <c r="BS184" s="63"/>
      <c r="BT184" s="63"/>
      <c r="BU184" s="63"/>
      <c r="BV184" s="66"/>
      <c r="BW184" s="65"/>
      <c r="BX184" s="65"/>
      <c r="BY184" s="65"/>
      <c r="BZ184" s="66"/>
      <c r="CA184" s="65"/>
      <c r="CB184" s="65"/>
      <c r="CC184" s="65"/>
      <c r="CD184" s="65"/>
      <c r="CE184" s="63"/>
      <c r="CF184" s="63"/>
      <c r="CG184" s="63"/>
      <c r="CH184" s="67"/>
      <c r="CI184" s="123"/>
    </row>
    <row r="185" spans="1:98" ht="15" x14ac:dyDescent="0.25">
      <c r="A185" s="556"/>
      <c r="B185" s="140"/>
      <c r="C185" s="139" t="s">
        <v>216</v>
      </c>
      <c r="D185" s="42">
        <v>2</v>
      </c>
      <c r="E185" s="83">
        <v>880</v>
      </c>
      <c r="F185" s="84">
        <v>5.6956246176748024</v>
      </c>
      <c r="G185" s="85">
        <v>5.7747463541837609</v>
      </c>
      <c r="H185" s="85">
        <v>9.804673916120981</v>
      </c>
      <c r="I185" s="83">
        <v>93.331092932867847</v>
      </c>
      <c r="J185" s="83">
        <v>97.347913800055409</v>
      </c>
      <c r="K185" s="83">
        <v>880.0734265581392</v>
      </c>
      <c r="L185" s="83">
        <v>152.52077481868849</v>
      </c>
      <c r="M185" s="83">
        <v>172.95993986800755</v>
      </c>
      <c r="N185" s="83">
        <v>289.67844354122366</v>
      </c>
      <c r="O185" s="83">
        <v>211.99836634023092</v>
      </c>
      <c r="P185" s="83">
        <v>153.66223555053656</v>
      </c>
      <c r="Q185" s="83">
        <v>73.633766577653773</v>
      </c>
      <c r="R185" s="83">
        <v>67.848965664490706</v>
      </c>
      <c r="S185" s="86">
        <v>119.9382568280284</v>
      </c>
      <c r="T185" s="85">
        <v>8.4370060174173247</v>
      </c>
      <c r="U185" s="85">
        <v>3.9775303838113629</v>
      </c>
      <c r="V185" s="85">
        <v>1.8415617114819278</v>
      </c>
      <c r="W185" s="86">
        <v>30.52628074718433</v>
      </c>
      <c r="X185" s="85">
        <v>0.17465666666666665</v>
      </c>
      <c r="Y185" s="85">
        <v>3.3575733333333333</v>
      </c>
      <c r="Z185" s="85">
        <v>2.1210927262851484</v>
      </c>
      <c r="AA185" s="85">
        <v>7.9633709999999995</v>
      </c>
      <c r="AB185" s="83">
        <v>125</v>
      </c>
      <c r="AC185" s="83">
        <v>48.048409999999997</v>
      </c>
      <c r="AD185" s="83">
        <v>27.460277999999995</v>
      </c>
      <c r="AE185" s="87">
        <v>0.05</v>
      </c>
      <c r="AF185" s="126">
        <v>0.02</v>
      </c>
      <c r="AG185" s="52"/>
      <c r="AH185" s="52"/>
      <c r="AI185" s="52"/>
      <c r="AJ185" s="52"/>
      <c r="AK185" s="52"/>
      <c r="BB185" s="137"/>
      <c r="BC185" s="347"/>
      <c r="BD185" s="140"/>
      <c r="BE185" s="139"/>
      <c r="BF185" s="139" t="s">
        <v>214</v>
      </c>
      <c r="BG185" s="42">
        <v>7</v>
      </c>
      <c r="BH185" s="63"/>
      <c r="BI185" s="64"/>
      <c r="BJ185" s="65"/>
      <c r="BK185" s="65"/>
      <c r="BL185" s="63"/>
      <c r="BM185" s="63"/>
      <c r="BN185" s="63"/>
      <c r="BO185" s="63"/>
      <c r="BP185" s="63"/>
      <c r="BQ185" s="63"/>
      <c r="BR185" s="63"/>
      <c r="BS185" s="63"/>
      <c r="BT185" s="63"/>
      <c r="BU185" s="63"/>
      <c r="BV185" s="66"/>
      <c r="BW185" s="65"/>
      <c r="BX185" s="65"/>
      <c r="BY185" s="65"/>
      <c r="BZ185" s="66"/>
      <c r="CA185" s="65"/>
      <c r="CB185" s="65"/>
      <c r="CC185" s="65"/>
      <c r="CD185" s="65"/>
      <c r="CE185" s="63"/>
      <c r="CF185" s="63"/>
      <c r="CG185" s="63"/>
      <c r="CH185" s="67"/>
      <c r="CI185" s="123"/>
    </row>
    <row r="186" spans="1:98" ht="15" x14ac:dyDescent="0.25">
      <c r="A186" s="556"/>
      <c r="B186" s="140"/>
      <c r="C186" s="139" t="s">
        <v>217</v>
      </c>
      <c r="D186" s="42">
        <v>3</v>
      </c>
      <c r="E186" s="83">
        <v>880</v>
      </c>
      <c r="F186" s="84">
        <v>5.5127455334118247</v>
      </c>
      <c r="G186" s="85">
        <v>5.5472542139272321</v>
      </c>
      <c r="H186" s="85">
        <v>9.5358484230543006</v>
      </c>
      <c r="I186" s="83">
        <v>88.987626133613105</v>
      </c>
      <c r="J186" s="83">
        <v>87.107970528709757</v>
      </c>
      <c r="K186" s="83">
        <v>881.00873197546184</v>
      </c>
      <c r="L186" s="83">
        <v>136.86655027500501</v>
      </c>
      <c r="M186" s="83">
        <v>186.00449248335397</v>
      </c>
      <c r="N186" s="83">
        <v>312.74852189308262</v>
      </c>
      <c r="O186" s="83">
        <v>229.68600247540621</v>
      </c>
      <c r="P186" s="83">
        <v>150.86567303528886</v>
      </c>
      <c r="Q186" s="83">
        <v>71.823385758898624</v>
      </c>
      <c r="R186" s="83">
        <v>66.44384681457457</v>
      </c>
      <c r="S186" s="86">
        <v>118.55529844687496</v>
      </c>
      <c r="T186" s="85">
        <v>8.4370060174173247</v>
      </c>
      <c r="U186" s="85">
        <v>3.7147893346827483</v>
      </c>
      <c r="V186" s="85">
        <v>1.664760767153417</v>
      </c>
      <c r="W186" s="86">
        <v>28.994653766114894</v>
      </c>
      <c r="X186" s="85">
        <v>0.18241666666666664</v>
      </c>
      <c r="Y186" s="85">
        <v>3.4327893333333339</v>
      </c>
      <c r="Z186" s="85">
        <v>1.8860927262851486</v>
      </c>
      <c r="AA186" s="85">
        <v>7.0410060000000003</v>
      </c>
      <c r="AB186" s="83">
        <v>125</v>
      </c>
      <c r="AC186" s="83">
        <v>39.789179999999995</v>
      </c>
      <c r="AD186" s="83">
        <v>25.345278</v>
      </c>
      <c r="AE186" s="87">
        <v>0.05</v>
      </c>
      <c r="AF186" s="126">
        <v>0.02</v>
      </c>
      <c r="AG186" s="52"/>
      <c r="AH186" s="52"/>
      <c r="AI186" s="52"/>
      <c r="AJ186" s="52"/>
      <c r="AK186" s="52"/>
      <c r="BB186" s="137"/>
      <c r="BC186" s="347"/>
      <c r="BD186" s="143" t="s">
        <v>51</v>
      </c>
      <c r="BE186" s="144"/>
      <c r="BF186" s="144" t="s">
        <v>215</v>
      </c>
      <c r="BG186" s="55">
        <v>1</v>
      </c>
      <c r="BH186" s="78"/>
      <c r="BI186" s="79"/>
      <c r="BJ186" s="80"/>
      <c r="BK186" s="80"/>
      <c r="BL186" s="78"/>
      <c r="BM186" s="78"/>
      <c r="BN186" s="78"/>
      <c r="BO186" s="78"/>
      <c r="BP186" s="78"/>
      <c r="BQ186" s="78"/>
      <c r="BR186" s="78"/>
      <c r="BS186" s="78"/>
      <c r="BT186" s="78"/>
      <c r="BU186" s="78"/>
      <c r="BV186" s="81"/>
      <c r="BW186" s="80"/>
      <c r="BX186" s="80"/>
      <c r="BY186" s="80"/>
      <c r="BZ186" s="81"/>
      <c r="CA186" s="80"/>
      <c r="CB186" s="80"/>
      <c r="CC186" s="80"/>
      <c r="CD186" s="80"/>
      <c r="CE186" s="78"/>
      <c r="CF186" s="78"/>
      <c r="CG186" s="78"/>
      <c r="CH186" s="82"/>
      <c r="CI186" s="125"/>
    </row>
    <row r="187" spans="1:98" ht="15" x14ac:dyDescent="0.25">
      <c r="A187" s="556"/>
      <c r="B187" s="140"/>
      <c r="C187" s="139" t="s">
        <v>218</v>
      </c>
      <c r="D187" s="42">
        <v>4</v>
      </c>
      <c r="E187" s="83">
        <v>880</v>
      </c>
      <c r="F187" s="84">
        <v>5.1000299357901024</v>
      </c>
      <c r="G187" s="85">
        <v>5.0195186508332386</v>
      </c>
      <c r="H187" s="85">
        <v>8.9405818865775046</v>
      </c>
      <c r="I187" s="83">
        <v>83.149668512984448</v>
      </c>
      <c r="J187" s="83">
        <v>79.827882150537619</v>
      </c>
      <c r="K187" s="83">
        <v>883.79525024961958</v>
      </c>
      <c r="L187" s="83">
        <v>125.7639584450376</v>
      </c>
      <c r="M187" s="83">
        <v>198.1443690640196</v>
      </c>
      <c r="N187" s="83">
        <v>321.69193746615576</v>
      </c>
      <c r="O187" s="83">
        <v>240.03543181169306</v>
      </c>
      <c r="P187" s="83">
        <v>142.74931022966391</v>
      </c>
      <c r="Q187" s="83">
        <v>67.127561277655872</v>
      </c>
      <c r="R187" s="83">
        <v>65.341331588818448</v>
      </c>
      <c r="S187" s="86">
        <v>117</v>
      </c>
      <c r="T187" s="85">
        <v>8.4370060174173247</v>
      </c>
      <c r="U187" s="85">
        <v>3.4260410239077803</v>
      </c>
      <c r="V187" s="85">
        <v>1.5306731028462901</v>
      </c>
      <c r="W187" s="86">
        <v>26.562069737357568</v>
      </c>
      <c r="X187" s="85">
        <v>0.17977666666666667</v>
      </c>
      <c r="Y187" s="85">
        <v>3.2777653333333334</v>
      </c>
      <c r="Z187" s="85">
        <v>1.6796927262851487</v>
      </c>
      <c r="AA187" s="85">
        <v>6.3231390000000003</v>
      </c>
      <c r="AB187" s="83">
        <v>125</v>
      </c>
      <c r="AC187" s="83">
        <v>32.592829999999992</v>
      </c>
      <c r="AD187" s="83">
        <v>23.680277999999998</v>
      </c>
      <c r="AE187" s="87">
        <v>0.05</v>
      </c>
      <c r="AF187" s="126">
        <v>0.02</v>
      </c>
      <c r="AG187" s="52"/>
      <c r="AH187" s="52"/>
      <c r="AI187" s="52"/>
      <c r="AJ187" s="52"/>
      <c r="AK187" s="52"/>
      <c r="BB187" s="137"/>
      <c r="BC187" s="347"/>
      <c r="BD187" s="138" t="s">
        <v>53</v>
      </c>
      <c r="BE187" s="355"/>
      <c r="BF187" s="139" t="s">
        <v>216</v>
      </c>
      <c r="BG187" s="42">
        <v>2</v>
      </c>
      <c r="BH187" s="83"/>
      <c r="BI187" s="84"/>
      <c r="BJ187" s="85"/>
      <c r="BK187" s="85"/>
      <c r="BL187" s="83"/>
      <c r="BM187" s="83"/>
      <c r="BN187" s="83"/>
      <c r="BO187" s="83"/>
      <c r="BP187" s="83"/>
      <c r="BQ187" s="83"/>
      <c r="BR187" s="83"/>
      <c r="BS187" s="83"/>
      <c r="BT187" s="83"/>
      <c r="BU187" s="83"/>
      <c r="BV187" s="86"/>
      <c r="BW187" s="85"/>
      <c r="BX187" s="85"/>
      <c r="BY187" s="85"/>
      <c r="BZ187" s="86"/>
      <c r="CA187" s="85"/>
      <c r="CB187" s="85"/>
      <c r="CC187" s="85"/>
      <c r="CD187" s="85"/>
      <c r="CE187" s="83"/>
      <c r="CF187" s="83"/>
      <c r="CG187" s="83"/>
      <c r="CH187" s="87"/>
      <c r="CI187" s="126"/>
      <c r="CJ187" s="52"/>
      <c r="CK187" s="52"/>
      <c r="CL187" s="52"/>
      <c r="CM187" s="52"/>
      <c r="CN187" s="52"/>
    </row>
    <row r="188" spans="1:98" ht="15" x14ac:dyDescent="0.25">
      <c r="A188" s="556"/>
      <c r="B188" s="140"/>
      <c r="C188" s="139" t="s">
        <v>219</v>
      </c>
      <c r="D188" s="42">
        <v>5</v>
      </c>
      <c r="E188" s="83">
        <v>880</v>
      </c>
      <c r="F188" s="84">
        <v>4.641889883469811</v>
      </c>
      <c r="G188" s="85">
        <v>4.4442238194280552</v>
      </c>
      <c r="H188" s="85">
        <v>8.2614280441743215</v>
      </c>
      <c r="I188" s="83">
        <v>77.436176840177964</v>
      </c>
      <c r="J188" s="83">
        <v>74.954704667648798</v>
      </c>
      <c r="K188" s="83">
        <v>882.87603154775036</v>
      </c>
      <c r="L188" s="83">
        <v>118.32293007558179</v>
      </c>
      <c r="M188" s="83">
        <v>202.36689732972405</v>
      </c>
      <c r="N188" s="83">
        <v>330.90716411392179</v>
      </c>
      <c r="O188" s="83">
        <v>250.47132942658791</v>
      </c>
      <c r="P188" s="83">
        <v>142.70678772095755</v>
      </c>
      <c r="Q188" s="83">
        <v>62.09292886208133</v>
      </c>
      <c r="R188" s="83">
        <v>64.606596077038404</v>
      </c>
      <c r="S188" s="86">
        <v>117</v>
      </c>
      <c r="T188" s="85">
        <v>8.4370060174173247</v>
      </c>
      <c r="U188" s="85">
        <v>3.1112854514864599</v>
      </c>
      <c r="V188" s="85">
        <v>1.4392987185605459</v>
      </c>
      <c r="W188" s="86">
        <v>23.228528660912332</v>
      </c>
      <c r="X188" s="85">
        <v>0.16673666666666667</v>
      </c>
      <c r="Y188" s="85">
        <v>2.892501333333334</v>
      </c>
      <c r="Z188" s="85">
        <v>1.5018927262851485</v>
      </c>
      <c r="AA188" s="85">
        <v>5.8097699999999994</v>
      </c>
      <c r="AB188" s="83">
        <v>75</v>
      </c>
      <c r="AC188" s="83">
        <v>26.459359999999997</v>
      </c>
      <c r="AD188" s="83">
        <v>22.465277999999998</v>
      </c>
      <c r="AE188" s="87">
        <v>0.05</v>
      </c>
      <c r="AF188" s="126">
        <v>0.02</v>
      </c>
      <c r="AG188" s="52"/>
      <c r="AH188" s="52"/>
      <c r="AI188" s="52"/>
      <c r="AJ188" s="52"/>
      <c r="AK188" s="52"/>
      <c r="BB188" s="137"/>
      <c r="BC188" s="347"/>
      <c r="BD188" s="140"/>
      <c r="BE188" s="139"/>
      <c r="BF188" s="139" t="s">
        <v>217</v>
      </c>
      <c r="BG188" s="42">
        <v>3</v>
      </c>
      <c r="BH188" s="83"/>
      <c r="BI188" s="84"/>
      <c r="BJ188" s="85"/>
      <c r="BK188" s="85"/>
      <c r="BL188" s="83"/>
      <c r="BM188" s="83"/>
      <c r="BN188" s="83"/>
      <c r="BO188" s="83"/>
      <c r="BP188" s="83"/>
      <c r="BQ188" s="83"/>
      <c r="BR188" s="83"/>
      <c r="BS188" s="83"/>
      <c r="BT188" s="83"/>
      <c r="BU188" s="83"/>
      <c r="BV188" s="86"/>
      <c r="BW188" s="85"/>
      <c r="BX188" s="85"/>
      <c r="BY188" s="85"/>
      <c r="BZ188" s="86"/>
      <c r="CA188" s="85"/>
      <c r="CB188" s="85"/>
      <c r="CC188" s="85"/>
      <c r="CD188" s="85"/>
      <c r="CE188" s="83"/>
      <c r="CF188" s="83"/>
      <c r="CG188" s="83"/>
      <c r="CH188" s="87"/>
      <c r="CI188" s="126"/>
      <c r="CJ188" s="52"/>
      <c r="CK188" s="52"/>
      <c r="CL188" s="52"/>
      <c r="CM188" s="52"/>
      <c r="CN188" s="52"/>
    </row>
    <row r="189" spans="1:98" ht="15" x14ac:dyDescent="0.25">
      <c r="A189" s="556"/>
      <c r="B189" s="140"/>
      <c r="C189" s="139" t="s">
        <v>220</v>
      </c>
      <c r="D189" s="141">
        <v>6</v>
      </c>
      <c r="E189" s="83">
        <v>880</v>
      </c>
      <c r="F189" s="85">
        <v>4.5471648934482056</v>
      </c>
      <c r="G189" s="85">
        <v>4.3277599671856457</v>
      </c>
      <c r="H189" s="85">
        <v>8.1175910892046517</v>
      </c>
      <c r="I189" s="83">
        <v>75.070389024966886</v>
      </c>
      <c r="J189" s="83">
        <v>70.307120102831945</v>
      </c>
      <c r="K189" s="83">
        <v>884.03060000000005</v>
      </c>
      <c r="L189" s="83">
        <v>111.23440000000001</v>
      </c>
      <c r="M189" s="83">
        <v>208.0316</v>
      </c>
      <c r="N189" s="83">
        <v>336.12360000000001</v>
      </c>
      <c r="O189" s="83">
        <v>258.9144</v>
      </c>
      <c r="P189" s="83">
        <v>134.34019999999998</v>
      </c>
      <c r="Q189" s="83">
        <v>60.932166521491794</v>
      </c>
      <c r="R189" s="83">
        <v>63.852546295978968</v>
      </c>
      <c r="S189" s="83">
        <v>114.44739999999999</v>
      </c>
      <c r="T189" s="85">
        <v>8.4370060174173247</v>
      </c>
      <c r="U189" s="85">
        <v>2.7705226174187874</v>
      </c>
      <c r="V189" s="85">
        <v>1.3906376142961849</v>
      </c>
      <c r="W189" s="142">
        <v>18.994030536779192</v>
      </c>
      <c r="X189" s="85">
        <v>0.14329666666666671</v>
      </c>
      <c r="Y189" s="85">
        <v>2.2769973333333335</v>
      </c>
      <c r="Z189" s="85">
        <v>1.3526927262851487</v>
      </c>
      <c r="AA189" s="85">
        <v>5.5008990000000013</v>
      </c>
      <c r="AB189" s="83">
        <v>75</v>
      </c>
      <c r="AC189" s="83">
        <v>21.388769999999994</v>
      </c>
      <c r="AD189" s="83">
        <v>21.700277999999997</v>
      </c>
      <c r="AE189" s="87">
        <v>0.05</v>
      </c>
      <c r="AF189" s="126">
        <v>0.02</v>
      </c>
      <c r="AG189" s="52"/>
      <c r="AH189" s="52"/>
      <c r="AI189" s="52"/>
      <c r="AJ189" s="52"/>
      <c r="AK189" s="52"/>
      <c r="BB189" s="137"/>
      <c r="BC189" s="347"/>
      <c r="BD189" s="140"/>
      <c r="BE189" s="139"/>
      <c r="BF189" s="139" t="s">
        <v>218</v>
      </c>
      <c r="BG189" s="42">
        <v>4</v>
      </c>
      <c r="BH189" s="83"/>
      <c r="BI189" s="84"/>
      <c r="BJ189" s="85"/>
      <c r="BK189" s="85"/>
      <c r="BL189" s="83"/>
      <c r="BM189" s="83"/>
      <c r="BN189" s="83"/>
      <c r="BO189" s="83"/>
      <c r="BP189" s="83"/>
      <c r="BQ189" s="83"/>
      <c r="BR189" s="83"/>
      <c r="BS189" s="83"/>
      <c r="BT189" s="83"/>
      <c r="BU189" s="83"/>
      <c r="BV189" s="86"/>
      <c r="BW189" s="85"/>
      <c r="BX189" s="85"/>
      <c r="BY189" s="85"/>
      <c r="BZ189" s="86"/>
      <c r="CA189" s="85"/>
      <c r="CB189" s="85"/>
      <c r="CC189" s="85"/>
      <c r="CD189" s="85"/>
      <c r="CE189" s="83"/>
      <c r="CF189" s="83"/>
      <c r="CG189" s="83"/>
      <c r="CH189" s="87"/>
      <c r="CI189" s="126"/>
      <c r="CJ189" s="52"/>
      <c r="CK189" s="52"/>
      <c r="CL189" s="52"/>
      <c r="CM189" s="52"/>
      <c r="CN189" s="52"/>
    </row>
    <row r="190" spans="1:98" ht="15.75" thickBot="1" x14ac:dyDescent="0.3">
      <c r="A190" s="557"/>
      <c r="B190" s="146"/>
      <c r="C190" s="139" t="s">
        <v>221</v>
      </c>
      <c r="D190" s="147">
        <v>7</v>
      </c>
      <c r="E190" s="148">
        <v>880</v>
      </c>
      <c r="F190" s="95">
        <v>4.4957511359722178</v>
      </c>
      <c r="G190" s="95">
        <v>4.2646625517106083</v>
      </c>
      <c r="H190" s="95">
        <v>8.0392753655519336</v>
      </c>
      <c r="I190" s="93">
        <v>73.707587401578735</v>
      </c>
      <c r="J190" s="93">
        <v>67.601300438190108</v>
      </c>
      <c r="K190" s="93">
        <v>884.79570000000001</v>
      </c>
      <c r="L190" s="93">
        <v>107.10610000000001</v>
      </c>
      <c r="M190" s="93">
        <v>210.30289999999999</v>
      </c>
      <c r="N190" s="93">
        <v>337.19639999999998</v>
      </c>
      <c r="O190" s="93">
        <v>265.2636</v>
      </c>
      <c r="P190" s="93">
        <v>128.7869</v>
      </c>
      <c r="Q190" s="93">
        <v>60.292133061513709</v>
      </c>
      <c r="R190" s="93">
        <v>63.400750234395566</v>
      </c>
      <c r="S190" s="93">
        <v>112.1968</v>
      </c>
      <c r="T190" s="95">
        <v>8.4370060174173247</v>
      </c>
      <c r="U190" s="95">
        <v>2.4037525217047624</v>
      </c>
      <c r="V190" s="95">
        <v>1.3846897900532074</v>
      </c>
      <c r="W190" s="149">
        <v>13.85857536495816</v>
      </c>
      <c r="X190" s="95">
        <v>0.10945666666666662</v>
      </c>
      <c r="Y190" s="95">
        <v>1.4312533333333315</v>
      </c>
      <c r="Z190" s="95">
        <v>1.2320927262851482</v>
      </c>
      <c r="AA190" s="95">
        <v>5.3965260000000006</v>
      </c>
      <c r="AB190" s="93">
        <v>75</v>
      </c>
      <c r="AC190" s="93">
        <v>17.381060000000005</v>
      </c>
      <c r="AD190" s="93">
        <v>21.385278000000003</v>
      </c>
      <c r="AE190" s="97">
        <v>0.05</v>
      </c>
      <c r="AF190" s="130">
        <v>0.02</v>
      </c>
      <c r="AG190" s="52"/>
      <c r="AH190" s="52"/>
      <c r="AI190" s="52"/>
      <c r="AJ190" s="150"/>
      <c r="AK190" s="150"/>
      <c r="AL190" s="5"/>
      <c r="AM190" s="5"/>
      <c r="AN190" s="5"/>
      <c r="AO190" s="5"/>
      <c r="AP190" s="5"/>
      <c r="AQ190" s="5"/>
      <c r="BB190" s="137"/>
      <c r="BC190" s="347"/>
      <c r="BD190" s="140"/>
      <c r="BE190" s="139"/>
      <c r="BF190" s="139" t="s">
        <v>219</v>
      </c>
      <c r="BG190" s="42">
        <v>5</v>
      </c>
      <c r="BH190" s="83"/>
      <c r="BI190" s="84"/>
      <c r="BJ190" s="85"/>
      <c r="BK190" s="85"/>
      <c r="BL190" s="83"/>
      <c r="BM190" s="83"/>
      <c r="BN190" s="83"/>
      <c r="BO190" s="83"/>
      <c r="BP190" s="83"/>
      <c r="BQ190" s="83"/>
      <c r="BR190" s="83"/>
      <c r="BS190" s="83"/>
      <c r="BT190" s="83"/>
      <c r="BU190" s="83"/>
      <c r="BV190" s="86"/>
      <c r="BW190" s="85"/>
      <c r="BX190" s="85"/>
      <c r="BY190" s="85"/>
      <c r="BZ190" s="86"/>
      <c r="CA190" s="85"/>
      <c r="CB190" s="85"/>
      <c r="CC190" s="85"/>
      <c r="CD190" s="85"/>
      <c r="CE190" s="83"/>
      <c r="CF190" s="83"/>
      <c r="CG190" s="83"/>
      <c r="CH190" s="87"/>
      <c r="CI190" s="126"/>
      <c r="CJ190" s="52"/>
      <c r="CK190" s="52"/>
      <c r="CL190" s="52"/>
      <c r="CM190" s="52"/>
      <c r="CN190" s="52"/>
    </row>
    <row r="191" spans="1:98" ht="15" customHeight="1" x14ac:dyDescent="0.25">
      <c r="A191" s="555" t="str">
        <f>IF($BE$6=1,BB193,BC193)</f>
        <v>Dürrfutter Reinbestände</v>
      </c>
      <c r="B191" s="135" t="str">
        <f>IF($BE$6=1,BD193,BD194)</f>
        <v>Knaulgras (1. Aufw.)</v>
      </c>
      <c r="C191" s="136" t="s">
        <v>222</v>
      </c>
      <c r="D191" s="31">
        <v>1</v>
      </c>
      <c r="E191" s="102">
        <v>880</v>
      </c>
      <c r="F191" s="101">
        <v>6.3559517885114785</v>
      </c>
      <c r="G191" s="101">
        <v>6.5361851960113997</v>
      </c>
      <c r="H191" s="101">
        <v>10.838151507172718</v>
      </c>
      <c r="I191" s="102">
        <v>111.04144978780138</v>
      </c>
      <c r="J191" s="102">
        <v>148.21292855910383</v>
      </c>
      <c r="K191" s="102">
        <v>904.22636798135909</v>
      </c>
      <c r="L191" s="102">
        <v>231.06734751315028</v>
      </c>
      <c r="M191" s="102">
        <v>195.91788058365287</v>
      </c>
      <c r="N191" s="102">
        <v>458.28847746897549</v>
      </c>
      <c r="O191" s="102">
        <v>227.07916359998836</v>
      </c>
      <c r="P191" s="102">
        <v>169.77359036375728</v>
      </c>
      <c r="Q191" s="102">
        <v>76.819822572158017</v>
      </c>
      <c r="R191" s="102">
        <v>72.638517958549969</v>
      </c>
      <c r="S191" s="102">
        <v>95.844286111146914</v>
      </c>
      <c r="T191" s="101">
        <v>3.67</v>
      </c>
      <c r="U191" s="101">
        <v>4.9114597266696265</v>
      </c>
      <c r="V191" s="101">
        <v>1.68</v>
      </c>
      <c r="W191" s="102">
        <v>42.46890599826768</v>
      </c>
      <c r="X191" s="101"/>
      <c r="Y191" s="101"/>
      <c r="Z191" s="101"/>
      <c r="AA191" s="101"/>
      <c r="AB191" s="101"/>
      <c r="AC191" s="101"/>
      <c r="AD191" s="101"/>
      <c r="AE191" s="101"/>
      <c r="AF191" s="104"/>
      <c r="AG191" s="52"/>
      <c r="AH191" s="52"/>
      <c r="AI191" s="52"/>
      <c r="AJ191" s="52"/>
      <c r="AK191" s="52"/>
      <c r="BB191" s="137"/>
      <c r="BC191" s="347"/>
      <c r="BD191" s="140"/>
      <c r="BE191" s="139"/>
      <c r="BF191" s="139" t="s">
        <v>220</v>
      </c>
      <c r="BG191" s="141">
        <v>6</v>
      </c>
      <c r="BH191" s="83"/>
      <c r="BI191" s="85"/>
      <c r="BJ191" s="85"/>
      <c r="BK191" s="85"/>
      <c r="BL191" s="83"/>
      <c r="BM191" s="83"/>
      <c r="BN191" s="83"/>
      <c r="BO191" s="83"/>
      <c r="BP191" s="83"/>
      <c r="BQ191" s="83"/>
      <c r="BR191" s="83"/>
      <c r="BS191" s="83"/>
      <c r="BT191" s="83"/>
      <c r="BU191" s="83"/>
      <c r="BV191" s="83"/>
      <c r="BW191" s="85"/>
      <c r="BX191" s="85"/>
      <c r="BY191" s="85"/>
      <c r="BZ191" s="142"/>
      <c r="CA191" s="85"/>
      <c r="CB191" s="85"/>
      <c r="CC191" s="85"/>
      <c r="CD191" s="85"/>
      <c r="CE191" s="83"/>
      <c r="CF191" s="83"/>
      <c r="CG191" s="83"/>
      <c r="CH191" s="87"/>
      <c r="CI191" s="126"/>
      <c r="CJ191" s="52"/>
      <c r="CK191" s="52"/>
      <c r="CL191" s="52"/>
      <c r="CM191" s="52"/>
      <c r="CN191" s="52"/>
    </row>
    <row r="192" spans="1:98" ht="15.75" thickBot="1" x14ac:dyDescent="0.3">
      <c r="A192" s="556"/>
      <c r="B192" s="140"/>
      <c r="C192" s="139" t="s">
        <v>223</v>
      </c>
      <c r="D192" s="42">
        <v>2</v>
      </c>
      <c r="E192" s="63">
        <v>880</v>
      </c>
      <c r="F192" s="65">
        <v>6.2206351505367623</v>
      </c>
      <c r="G192" s="65">
        <v>6.3826457658098494</v>
      </c>
      <c r="H192" s="65">
        <v>10.62380454096661</v>
      </c>
      <c r="I192" s="63">
        <v>103.71668267285119</v>
      </c>
      <c r="J192" s="63">
        <v>118.64423993075853</v>
      </c>
      <c r="K192" s="63">
        <v>910.00220507166489</v>
      </c>
      <c r="L192" s="63">
        <v>185.31819165455639</v>
      </c>
      <c r="M192" s="63">
        <v>223.47029935667902</v>
      </c>
      <c r="N192" s="63">
        <v>474.87687394761235</v>
      </c>
      <c r="O192" s="63">
        <v>241.36114120200136</v>
      </c>
      <c r="P192" s="63">
        <v>136.62905828414384</v>
      </c>
      <c r="Q192" s="63">
        <v>76.322340698191653</v>
      </c>
      <c r="R192" s="63">
        <v>69.93100912165724</v>
      </c>
      <c r="S192" s="63">
        <v>90.021505376344095</v>
      </c>
      <c r="T192" s="65">
        <v>3.16</v>
      </c>
      <c r="U192" s="65">
        <v>4.492375616382505</v>
      </c>
      <c r="V192" s="65">
        <v>1.5</v>
      </c>
      <c r="W192" s="63">
        <v>42.077237143086293</v>
      </c>
      <c r="X192" s="65"/>
      <c r="Y192" s="65"/>
      <c r="Z192" s="65"/>
      <c r="AA192" s="65"/>
      <c r="AB192" s="65"/>
      <c r="AC192" s="65"/>
      <c r="AD192" s="65"/>
      <c r="AE192" s="65"/>
      <c r="AF192" s="69"/>
      <c r="BB192" s="145"/>
      <c r="BC192" s="348"/>
      <c r="BD192" s="146"/>
      <c r="BE192" s="139"/>
      <c r="BF192" s="139" t="s">
        <v>221</v>
      </c>
      <c r="BG192" s="147">
        <v>7</v>
      </c>
      <c r="BH192" s="148"/>
      <c r="BI192" s="95"/>
      <c r="BJ192" s="95"/>
      <c r="BK192" s="95"/>
      <c r="BL192" s="93"/>
      <c r="BM192" s="93"/>
      <c r="BN192" s="93"/>
      <c r="BO192" s="93"/>
      <c r="BP192" s="93"/>
      <c r="BQ192" s="93"/>
      <c r="BR192" s="93"/>
      <c r="BS192" s="93"/>
      <c r="BT192" s="93"/>
      <c r="BU192" s="93"/>
      <c r="BV192" s="93"/>
      <c r="BW192" s="95"/>
      <c r="BX192" s="95"/>
      <c r="BY192" s="95"/>
      <c r="BZ192" s="149"/>
      <c r="CA192" s="95"/>
      <c r="CB192" s="95"/>
      <c r="CC192" s="95"/>
      <c r="CD192" s="95"/>
      <c r="CE192" s="93"/>
      <c r="CF192" s="93"/>
      <c r="CG192" s="93"/>
      <c r="CH192" s="97"/>
      <c r="CI192" s="130"/>
      <c r="CJ192" s="52"/>
      <c r="CK192" s="52"/>
      <c r="CL192" s="52"/>
      <c r="CM192" s="150"/>
      <c r="CN192" s="150"/>
      <c r="CO192" s="5"/>
      <c r="CP192" s="5"/>
      <c r="CQ192" s="5"/>
      <c r="CR192" s="5"/>
      <c r="CS192" s="5"/>
      <c r="CT192" s="5"/>
    </row>
    <row r="193" spans="1:92" ht="15" customHeight="1" x14ac:dyDescent="0.25">
      <c r="A193" s="556"/>
      <c r="B193" s="140"/>
      <c r="C193" s="139" t="s">
        <v>224</v>
      </c>
      <c r="D193" s="42">
        <v>3</v>
      </c>
      <c r="E193" s="63">
        <v>880</v>
      </c>
      <c r="F193" s="65">
        <v>5.9214978466038115</v>
      </c>
      <c r="G193" s="65">
        <v>6.0216673782351657</v>
      </c>
      <c r="H193" s="65">
        <v>10.173669898436582</v>
      </c>
      <c r="I193" s="63">
        <v>91.992003614768862</v>
      </c>
      <c r="J193" s="63">
        <v>83.04337560892651</v>
      </c>
      <c r="K193" s="63">
        <v>916.10330765898584</v>
      </c>
      <c r="L193" s="63">
        <v>130.81507737748186</v>
      </c>
      <c r="M193" s="63">
        <v>275.45482004482761</v>
      </c>
      <c r="N193" s="63">
        <v>541.32004463483713</v>
      </c>
      <c r="O193" s="63">
        <v>287.43898441951751</v>
      </c>
      <c r="P193" s="63">
        <v>140.55581305478515</v>
      </c>
      <c r="Q193" s="63">
        <v>73.693013333430429</v>
      </c>
      <c r="R193" s="63">
        <v>65.384589768233184</v>
      </c>
      <c r="S193" s="63">
        <v>83.910143357856384</v>
      </c>
      <c r="T193" s="65">
        <v>2.76</v>
      </c>
      <c r="U193" s="65">
        <v>3.8110506213630795</v>
      </c>
      <c r="V193" s="65">
        <v>1.35</v>
      </c>
      <c r="W193" s="63">
        <v>37.552599999999998</v>
      </c>
      <c r="X193" s="65"/>
      <c r="Y193" s="65"/>
      <c r="Z193" s="65"/>
      <c r="AA193" s="65"/>
      <c r="AB193" s="65"/>
      <c r="AC193" s="65"/>
      <c r="AD193" s="65"/>
      <c r="AE193" s="65"/>
      <c r="AF193" s="69"/>
      <c r="BB193" s="373" t="s">
        <v>975</v>
      </c>
      <c r="BC193" s="373" t="s">
        <v>976</v>
      </c>
      <c r="BD193" s="135" t="s">
        <v>58</v>
      </c>
      <c r="BE193" s="136"/>
      <c r="BF193" s="136" t="s">
        <v>222</v>
      </c>
      <c r="BG193" s="31">
        <v>1</v>
      </c>
      <c r="BH193" s="102"/>
      <c r="BI193" s="101"/>
      <c r="BJ193" s="101"/>
      <c r="BK193" s="101"/>
      <c r="BL193" s="102"/>
      <c r="BM193" s="102"/>
      <c r="BN193" s="102"/>
      <c r="BO193" s="102"/>
      <c r="BP193" s="102"/>
      <c r="BQ193" s="102"/>
      <c r="BR193" s="102"/>
      <c r="BS193" s="102"/>
      <c r="BT193" s="102"/>
      <c r="BU193" s="102"/>
      <c r="BV193" s="102"/>
      <c r="BW193" s="101"/>
      <c r="BX193" s="101"/>
      <c r="BY193" s="101"/>
      <c r="BZ193" s="102"/>
      <c r="CA193" s="101"/>
      <c r="CB193" s="101"/>
      <c r="CC193" s="101"/>
      <c r="CD193" s="101"/>
      <c r="CE193" s="101"/>
      <c r="CF193" s="101"/>
      <c r="CG193" s="101"/>
      <c r="CH193" s="101"/>
      <c r="CI193" s="104"/>
      <c r="CJ193" s="52"/>
      <c r="CK193" s="52"/>
      <c r="CL193" s="52"/>
      <c r="CM193" s="52"/>
      <c r="CN193" s="52"/>
    </row>
    <row r="194" spans="1:92" ht="15" x14ac:dyDescent="0.25">
      <c r="A194" s="556"/>
      <c r="B194" s="140"/>
      <c r="C194" s="139" t="s">
        <v>225</v>
      </c>
      <c r="D194" s="42">
        <v>4</v>
      </c>
      <c r="E194" s="63">
        <v>880</v>
      </c>
      <c r="F194" s="65">
        <v>5.5554369615732684</v>
      </c>
      <c r="G194" s="65">
        <v>5.5633980558616365</v>
      </c>
      <c r="H194" s="65">
        <v>9.6385711420413092</v>
      </c>
      <c r="I194" s="63">
        <v>82.420960620985824</v>
      </c>
      <c r="J194" s="63">
        <v>63.618107498640519</v>
      </c>
      <c r="K194" s="63">
        <v>919.20108408594547</v>
      </c>
      <c r="L194" s="63">
        <v>101.16431809485948</v>
      </c>
      <c r="M194" s="63">
        <v>322.39065753712737</v>
      </c>
      <c r="N194" s="63">
        <v>595.87922586177831</v>
      </c>
      <c r="O194" s="63">
        <v>340.8621023262408</v>
      </c>
      <c r="P194" s="63">
        <v>95.876982974863623</v>
      </c>
      <c r="Q194" s="63">
        <v>69.59048644606446</v>
      </c>
      <c r="R194" s="63">
        <v>62.327223495122297</v>
      </c>
      <c r="S194" s="63">
        <v>80.928005634781329</v>
      </c>
      <c r="T194" s="65">
        <v>2.48</v>
      </c>
      <c r="U194" s="65">
        <v>3.4286548053590811</v>
      </c>
      <c r="V194" s="65">
        <v>1.24</v>
      </c>
      <c r="W194" s="63">
        <v>35.113412529121085</v>
      </c>
      <c r="X194" s="65"/>
      <c r="Y194" s="65"/>
      <c r="Z194" s="65"/>
      <c r="AA194" s="65"/>
      <c r="AB194" s="65"/>
      <c r="AC194" s="65"/>
      <c r="AD194" s="65"/>
      <c r="AE194" s="65"/>
      <c r="AF194" s="69"/>
      <c r="BB194" s="137"/>
      <c r="BC194" s="347"/>
      <c r="BD194" s="138" t="s">
        <v>60</v>
      </c>
      <c r="BE194" s="355"/>
      <c r="BF194" s="139" t="s">
        <v>223</v>
      </c>
      <c r="BG194" s="42">
        <v>2</v>
      </c>
      <c r="BH194" s="63"/>
      <c r="BI194" s="65"/>
      <c r="BJ194" s="65"/>
      <c r="BK194" s="65"/>
      <c r="BL194" s="63"/>
      <c r="BM194" s="63"/>
      <c r="BN194" s="63"/>
      <c r="BO194" s="63"/>
      <c r="BP194" s="63"/>
      <c r="BQ194" s="63"/>
      <c r="BR194" s="63"/>
      <c r="BS194" s="63"/>
      <c r="BT194" s="63"/>
      <c r="BU194" s="63"/>
      <c r="BV194" s="63"/>
      <c r="BW194" s="65"/>
      <c r="BX194" s="65"/>
      <c r="BY194" s="65"/>
      <c r="BZ194" s="63"/>
      <c r="CA194" s="65"/>
      <c r="CB194" s="65"/>
      <c r="CC194" s="65"/>
      <c r="CD194" s="65"/>
      <c r="CE194" s="65"/>
      <c r="CF194" s="65"/>
      <c r="CG194" s="65"/>
      <c r="CH194" s="65"/>
      <c r="CI194" s="69"/>
    </row>
    <row r="195" spans="1:92" ht="15" x14ac:dyDescent="0.25">
      <c r="A195" s="556"/>
      <c r="B195" s="140"/>
      <c r="C195" s="139" t="s">
        <v>226</v>
      </c>
      <c r="D195" s="42">
        <v>5</v>
      </c>
      <c r="E195" s="63">
        <v>880</v>
      </c>
      <c r="F195" s="65">
        <v>5.2730382370146938</v>
      </c>
      <c r="G195" s="65">
        <v>5.200901610551572</v>
      </c>
      <c r="H195" s="65">
        <v>9.2324282798376114</v>
      </c>
      <c r="I195" s="63">
        <v>76.07437263865917</v>
      </c>
      <c r="J195" s="63">
        <v>52.670486361766763</v>
      </c>
      <c r="K195" s="63">
        <v>926.03674486939713</v>
      </c>
      <c r="L195" s="63">
        <v>84.399650590941064</v>
      </c>
      <c r="M195" s="63">
        <v>341.37686445785459</v>
      </c>
      <c r="N195" s="63">
        <v>619.32393900039062</v>
      </c>
      <c r="O195" s="63">
        <v>362.15494060190116</v>
      </c>
      <c r="P195" s="63">
        <v>107.96640512418759</v>
      </c>
      <c r="Q195" s="63">
        <v>66.173962667744036</v>
      </c>
      <c r="R195" s="63">
        <v>60.365480027351751</v>
      </c>
      <c r="S195" s="63">
        <v>74.203470982142861</v>
      </c>
      <c r="T195" s="65">
        <v>2.2999999999999998</v>
      </c>
      <c r="U195" s="65">
        <v>3.014229767183537</v>
      </c>
      <c r="V195" s="65">
        <v>1.1499999999999999</v>
      </c>
      <c r="W195" s="63">
        <v>32.511716953755347</v>
      </c>
      <c r="X195" s="65"/>
      <c r="Y195" s="65"/>
      <c r="Z195" s="65"/>
      <c r="AA195" s="65"/>
      <c r="AB195" s="65"/>
      <c r="AC195" s="65"/>
      <c r="AD195" s="65"/>
      <c r="AE195" s="65"/>
      <c r="AF195" s="69"/>
      <c r="BB195" s="137"/>
      <c r="BC195" s="347"/>
      <c r="BD195" s="140"/>
      <c r="BE195" s="139"/>
      <c r="BF195" s="139" t="s">
        <v>224</v>
      </c>
      <c r="BG195" s="42">
        <v>3</v>
      </c>
      <c r="BH195" s="63"/>
      <c r="BI195" s="65"/>
      <c r="BJ195" s="65"/>
      <c r="BK195" s="65"/>
      <c r="BL195" s="63"/>
      <c r="BM195" s="63"/>
      <c r="BN195" s="63"/>
      <c r="BO195" s="63"/>
      <c r="BP195" s="63"/>
      <c r="BQ195" s="63"/>
      <c r="BR195" s="63"/>
      <c r="BS195" s="63"/>
      <c r="BT195" s="63"/>
      <c r="BU195" s="63"/>
      <c r="BV195" s="63"/>
      <c r="BW195" s="65"/>
      <c r="BX195" s="65"/>
      <c r="BY195" s="65"/>
      <c r="BZ195" s="63"/>
      <c r="CA195" s="65"/>
      <c r="CB195" s="65"/>
      <c r="CC195" s="65"/>
      <c r="CD195" s="65"/>
      <c r="CE195" s="65"/>
      <c r="CF195" s="65"/>
      <c r="CG195" s="65"/>
      <c r="CH195" s="65"/>
      <c r="CI195" s="69"/>
    </row>
    <row r="196" spans="1:92" ht="15" x14ac:dyDescent="0.25">
      <c r="A196" s="556"/>
      <c r="B196" s="143" t="str">
        <f>IF($BE$6=1,BD198,BD199)</f>
        <v xml:space="preserve">Englisches Raigras </v>
      </c>
      <c r="C196" s="144" t="s">
        <v>227</v>
      </c>
      <c r="D196" s="55">
        <v>1</v>
      </c>
      <c r="E196" s="70">
        <v>880</v>
      </c>
      <c r="F196" s="72">
        <v>6.5604395609078487</v>
      </c>
      <c r="G196" s="72">
        <v>6.8285928169317698</v>
      </c>
      <c r="H196" s="72">
        <v>11.091516679335568</v>
      </c>
      <c r="I196" s="70">
        <v>103.44151442719391</v>
      </c>
      <c r="J196" s="70">
        <v>102.71417838415677</v>
      </c>
      <c r="K196" s="70">
        <v>920.39352033834928</v>
      </c>
      <c r="L196" s="70">
        <v>160.89385474860333</v>
      </c>
      <c r="M196" s="70">
        <v>182.52712485307103</v>
      </c>
      <c r="N196" s="70">
        <v>385.74364720408352</v>
      </c>
      <c r="O196" s="70">
        <v>202.93880001711523</v>
      </c>
      <c r="P196" s="70">
        <v>293.23248766468441</v>
      </c>
      <c r="Q196" s="70">
        <v>80.040490768937943</v>
      </c>
      <c r="R196" s="70">
        <v>67.969349766645593</v>
      </c>
      <c r="S196" s="70">
        <v>80.205310116407659</v>
      </c>
      <c r="T196" s="72">
        <v>3.61</v>
      </c>
      <c r="U196" s="72">
        <v>3.8833876881249703</v>
      </c>
      <c r="V196" s="72">
        <v>1.51</v>
      </c>
      <c r="W196" s="70">
        <v>32.091938610531948</v>
      </c>
      <c r="X196" s="72"/>
      <c r="Y196" s="72"/>
      <c r="Z196" s="72"/>
      <c r="AA196" s="72"/>
      <c r="AB196" s="72"/>
      <c r="AC196" s="72"/>
      <c r="AD196" s="72"/>
      <c r="AE196" s="72"/>
      <c r="AF196" s="76"/>
      <c r="BB196" s="137"/>
      <c r="BC196" s="347"/>
      <c r="BD196" s="140"/>
      <c r="BE196" s="139"/>
      <c r="BF196" s="139" t="s">
        <v>225</v>
      </c>
      <c r="BG196" s="42">
        <v>4</v>
      </c>
      <c r="BH196" s="63"/>
      <c r="BI196" s="65"/>
      <c r="BJ196" s="65"/>
      <c r="BK196" s="65"/>
      <c r="BL196" s="63"/>
      <c r="BM196" s="63"/>
      <c r="BN196" s="63"/>
      <c r="BO196" s="63"/>
      <c r="BP196" s="63"/>
      <c r="BQ196" s="63"/>
      <c r="BR196" s="63"/>
      <c r="BS196" s="63"/>
      <c r="BT196" s="63"/>
      <c r="BU196" s="63"/>
      <c r="BV196" s="63"/>
      <c r="BW196" s="65"/>
      <c r="BX196" s="65"/>
      <c r="BY196" s="65"/>
      <c r="BZ196" s="63"/>
      <c r="CA196" s="65"/>
      <c r="CB196" s="65"/>
      <c r="CC196" s="65"/>
      <c r="CD196" s="65"/>
      <c r="CE196" s="65"/>
      <c r="CF196" s="65"/>
      <c r="CG196" s="65"/>
      <c r="CH196" s="65"/>
      <c r="CI196" s="69"/>
    </row>
    <row r="197" spans="1:92" ht="15" x14ac:dyDescent="0.25">
      <c r="A197" s="556"/>
      <c r="B197" s="140" t="str">
        <f>IF($BE$6=1,"",BD200)</f>
        <v>(1. Aufw.)</v>
      </c>
      <c r="C197" s="139" t="s">
        <v>228</v>
      </c>
      <c r="D197" s="42">
        <v>2</v>
      </c>
      <c r="E197" s="43">
        <v>880</v>
      </c>
      <c r="F197" s="45">
        <v>6.5845290213703649</v>
      </c>
      <c r="G197" s="45">
        <v>6.8620971189968349</v>
      </c>
      <c r="H197" s="45">
        <v>11.122288798880909</v>
      </c>
      <c r="I197" s="43">
        <v>102.33183147967267</v>
      </c>
      <c r="J197" s="43">
        <v>98.086562453782633</v>
      </c>
      <c r="K197" s="43">
        <v>922.02643171806153</v>
      </c>
      <c r="L197" s="43">
        <v>153.81923049530656</v>
      </c>
      <c r="M197" s="43">
        <v>198.01149777416066</v>
      </c>
      <c r="N197" s="43">
        <v>403.65193412769008</v>
      </c>
      <c r="O197" s="43">
        <v>218.13566718977395</v>
      </c>
      <c r="P197" s="43">
        <v>226.62771234275345</v>
      </c>
      <c r="Q197" s="43">
        <v>80.070564527256735</v>
      </c>
      <c r="R197" s="43">
        <v>67.360883205290705</v>
      </c>
      <c r="S197" s="43">
        <v>78.260869565217391</v>
      </c>
      <c r="T197" s="45">
        <v>3.49</v>
      </c>
      <c r="U197" s="45">
        <v>4.1017870237527827</v>
      </c>
      <c r="V197" s="45">
        <v>1.35</v>
      </c>
      <c r="W197" s="43">
        <v>36.105998685578939</v>
      </c>
      <c r="X197" s="45"/>
      <c r="Y197" s="45"/>
      <c r="Z197" s="45"/>
      <c r="AA197" s="45"/>
      <c r="AB197" s="45"/>
      <c r="AC197" s="45"/>
      <c r="AD197" s="45"/>
      <c r="AE197" s="45"/>
      <c r="AF197" s="50"/>
      <c r="BB197" s="137"/>
      <c r="BC197" s="347"/>
      <c r="BD197" s="140"/>
      <c r="BE197" s="139"/>
      <c r="BF197" s="139" t="s">
        <v>226</v>
      </c>
      <c r="BG197" s="42">
        <v>5</v>
      </c>
      <c r="BH197" s="63"/>
      <c r="BI197" s="65"/>
      <c r="BJ197" s="65"/>
      <c r="BK197" s="65"/>
      <c r="BL197" s="63"/>
      <c r="BM197" s="63"/>
      <c r="BN197" s="63"/>
      <c r="BO197" s="63"/>
      <c r="BP197" s="63"/>
      <c r="BQ197" s="63"/>
      <c r="BR197" s="63"/>
      <c r="BS197" s="63"/>
      <c r="BT197" s="63"/>
      <c r="BU197" s="63"/>
      <c r="BV197" s="63"/>
      <c r="BW197" s="65"/>
      <c r="BX197" s="65"/>
      <c r="BY197" s="65"/>
      <c r="BZ197" s="63"/>
      <c r="CA197" s="65"/>
      <c r="CB197" s="65"/>
      <c r="CC197" s="65"/>
      <c r="CD197" s="65"/>
      <c r="CE197" s="65"/>
      <c r="CF197" s="65"/>
      <c r="CG197" s="65"/>
      <c r="CH197" s="65"/>
      <c r="CI197" s="69"/>
    </row>
    <row r="198" spans="1:92" ht="15" x14ac:dyDescent="0.25">
      <c r="A198" s="556"/>
      <c r="B198" s="140"/>
      <c r="C198" s="139" t="s">
        <v>229</v>
      </c>
      <c r="D198" s="42">
        <v>3</v>
      </c>
      <c r="E198" s="43">
        <v>880</v>
      </c>
      <c r="F198" s="45">
        <v>6.447211576767204</v>
      </c>
      <c r="G198" s="45">
        <v>6.7069412470192482</v>
      </c>
      <c r="H198" s="45">
        <v>10.904557449033712</v>
      </c>
      <c r="I198" s="43">
        <v>92.92899602532205</v>
      </c>
      <c r="J198" s="43">
        <v>71.582881996308458</v>
      </c>
      <c r="K198" s="43">
        <v>924.72604487460239</v>
      </c>
      <c r="L198" s="43">
        <v>113.3605151467471</v>
      </c>
      <c r="M198" s="43">
        <v>231.45880876359416</v>
      </c>
      <c r="N198" s="43">
        <v>444.60674924978622</v>
      </c>
      <c r="O198" s="43">
        <v>247.82996333304061</v>
      </c>
      <c r="P198" s="43">
        <v>239.86354531205126</v>
      </c>
      <c r="Q198" s="43">
        <v>78.262701654838978</v>
      </c>
      <c r="R198" s="43">
        <v>63.549089320741352</v>
      </c>
      <c r="S198" s="43">
        <v>75.429661152353688</v>
      </c>
      <c r="T198" s="45">
        <v>3.33</v>
      </c>
      <c r="U198" s="45">
        <v>3.7358553204617282</v>
      </c>
      <c r="V198" s="45">
        <v>1.23</v>
      </c>
      <c r="W198" s="43">
        <v>32.274480950331579</v>
      </c>
      <c r="X198" s="45"/>
      <c r="Y198" s="45"/>
      <c r="Z198" s="45"/>
      <c r="AA198" s="45"/>
      <c r="AB198" s="45"/>
      <c r="AC198" s="45"/>
      <c r="AD198" s="45"/>
      <c r="AE198" s="45"/>
      <c r="AF198" s="50"/>
      <c r="BB198" s="137"/>
      <c r="BC198" s="347"/>
      <c r="BD198" s="143" t="s">
        <v>65</v>
      </c>
      <c r="BE198" s="144"/>
      <c r="BF198" s="144" t="s">
        <v>227</v>
      </c>
      <c r="BG198" s="55">
        <v>1</v>
      </c>
      <c r="BH198" s="70"/>
      <c r="BI198" s="72"/>
      <c r="BJ198" s="72"/>
      <c r="BK198" s="72"/>
      <c r="BL198" s="70"/>
      <c r="BM198" s="70"/>
      <c r="BN198" s="70"/>
      <c r="BO198" s="70"/>
      <c r="BP198" s="70"/>
      <c r="BQ198" s="70"/>
      <c r="BR198" s="70"/>
      <c r="BS198" s="70"/>
      <c r="BT198" s="70"/>
      <c r="BU198" s="70"/>
      <c r="BV198" s="70"/>
      <c r="BW198" s="72"/>
      <c r="BX198" s="72"/>
      <c r="BY198" s="72"/>
      <c r="BZ198" s="70"/>
      <c r="CA198" s="72"/>
      <c r="CB198" s="72"/>
      <c r="CC198" s="72"/>
      <c r="CD198" s="72"/>
      <c r="CE198" s="72"/>
      <c r="CF198" s="72"/>
      <c r="CG198" s="72"/>
      <c r="CH198" s="72"/>
      <c r="CI198" s="76"/>
    </row>
    <row r="199" spans="1:92" ht="15" x14ac:dyDescent="0.25">
      <c r="A199" s="556"/>
      <c r="B199" s="140"/>
      <c r="C199" s="139" t="s">
        <v>230</v>
      </c>
      <c r="D199" s="42">
        <v>4</v>
      </c>
      <c r="E199" s="43">
        <v>880</v>
      </c>
      <c r="F199" s="45">
        <v>6.0450579840393788</v>
      </c>
      <c r="G199" s="45">
        <v>6.1966826348624462</v>
      </c>
      <c r="H199" s="45">
        <v>10.33054649919106</v>
      </c>
      <c r="I199" s="43">
        <v>82.242840786709166</v>
      </c>
      <c r="J199" s="43">
        <v>50.988958629242518</v>
      </c>
      <c r="K199" s="43">
        <v>928.67503493501761</v>
      </c>
      <c r="L199" s="43">
        <v>81.820015663620609</v>
      </c>
      <c r="M199" s="43">
        <v>270.25111032100574</v>
      </c>
      <c r="N199" s="43">
        <v>520.19332179393587</v>
      </c>
      <c r="O199" s="43">
        <v>295.15018026255683</v>
      </c>
      <c r="P199" s="43">
        <v>194.61684133604624</v>
      </c>
      <c r="Q199" s="43">
        <v>73.840062043712592</v>
      </c>
      <c r="R199" s="43">
        <v>60.037733357989268</v>
      </c>
      <c r="S199" s="43">
        <v>71.636640153348978</v>
      </c>
      <c r="T199" s="45">
        <v>3.15</v>
      </c>
      <c r="U199" s="45">
        <v>3.3070744025575531</v>
      </c>
      <c r="V199" s="45">
        <v>1.1399999999999999</v>
      </c>
      <c r="W199" s="43">
        <v>30.502459086977254</v>
      </c>
      <c r="X199" s="45"/>
      <c r="Y199" s="45"/>
      <c r="Z199" s="45"/>
      <c r="AA199" s="45"/>
      <c r="AB199" s="45"/>
      <c r="AC199" s="45"/>
      <c r="AD199" s="45"/>
      <c r="AE199" s="45"/>
      <c r="AF199" s="50"/>
      <c r="BB199" s="137"/>
      <c r="BC199" s="347"/>
      <c r="BD199" s="138" t="s">
        <v>67</v>
      </c>
      <c r="BE199" s="355"/>
      <c r="BF199" s="139" t="s">
        <v>228</v>
      </c>
      <c r="BG199" s="42">
        <v>2</v>
      </c>
      <c r="BH199" s="43"/>
      <c r="BI199" s="45"/>
      <c r="BJ199" s="45"/>
      <c r="BK199" s="45"/>
      <c r="BL199" s="43"/>
      <c r="BM199" s="43"/>
      <c r="BN199" s="43"/>
      <c r="BO199" s="43"/>
      <c r="BP199" s="43"/>
      <c r="BQ199" s="43"/>
      <c r="BR199" s="43"/>
      <c r="BS199" s="43"/>
      <c r="BT199" s="43"/>
      <c r="BU199" s="43"/>
      <c r="BV199" s="43"/>
      <c r="BW199" s="45"/>
      <c r="BX199" s="45"/>
      <c r="BY199" s="45"/>
      <c r="BZ199" s="43"/>
      <c r="CA199" s="45"/>
      <c r="CB199" s="45"/>
      <c r="CC199" s="45"/>
      <c r="CD199" s="45"/>
      <c r="CE199" s="45"/>
      <c r="CF199" s="45"/>
      <c r="CG199" s="45"/>
      <c r="CH199" s="45"/>
      <c r="CI199" s="50"/>
    </row>
    <row r="200" spans="1:92" ht="15" x14ac:dyDescent="0.25">
      <c r="A200" s="556"/>
      <c r="B200" s="140"/>
      <c r="C200" s="139" t="s">
        <v>231</v>
      </c>
      <c r="D200" s="42">
        <v>5</v>
      </c>
      <c r="E200" s="43">
        <v>880</v>
      </c>
      <c r="F200" s="45">
        <v>5.1381704483899178</v>
      </c>
      <c r="G200" s="45">
        <v>5.0304198097516446</v>
      </c>
      <c r="H200" s="45">
        <v>9.034661993347493</v>
      </c>
      <c r="I200" s="43">
        <v>69.968733249287069</v>
      </c>
      <c r="J200" s="43">
        <v>39.727521116231422</v>
      </c>
      <c r="K200" s="43">
        <v>933.28392750062278</v>
      </c>
      <c r="L200" s="43">
        <v>64.397950521663191</v>
      </c>
      <c r="M200" s="43">
        <v>320.0370428254945</v>
      </c>
      <c r="N200" s="43">
        <v>578.47934794529783</v>
      </c>
      <c r="O200" s="43">
        <v>342.10278530899143</v>
      </c>
      <c r="P200" s="43">
        <v>156.81136686016194</v>
      </c>
      <c r="Q200" s="43">
        <v>64.258326018656987</v>
      </c>
      <c r="R200" s="43">
        <v>57.886642936805153</v>
      </c>
      <c r="S200" s="43">
        <v>67.026626691729305</v>
      </c>
      <c r="T200" s="45">
        <v>2.94</v>
      </c>
      <c r="U200" s="45">
        <v>2.6912419919035804</v>
      </c>
      <c r="V200" s="45">
        <v>1.08</v>
      </c>
      <c r="W200" s="43">
        <v>26.521138944309349</v>
      </c>
      <c r="X200" s="45"/>
      <c r="Y200" s="45"/>
      <c r="Z200" s="45"/>
      <c r="AA200" s="45"/>
      <c r="AB200" s="45"/>
      <c r="AC200" s="45"/>
      <c r="AD200" s="45"/>
      <c r="AE200" s="45"/>
      <c r="AF200" s="50"/>
      <c r="BB200" s="137"/>
      <c r="BC200" s="347"/>
      <c r="BD200" s="138" t="s">
        <v>69</v>
      </c>
      <c r="BE200" s="355"/>
      <c r="BF200" s="139" t="s">
        <v>229</v>
      </c>
      <c r="BG200" s="42">
        <v>3</v>
      </c>
      <c r="BH200" s="43"/>
      <c r="BI200" s="45"/>
      <c r="BJ200" s="45"/>
      <c r="BK200" s="45"/>
      <c r="BL200" s="43"/>
      <c r="BM200" s="43"/>
      <c r="BN200" s="43"/>
      <c r="BO200" s="43"/>
      <c r="BP200" s="43"/>
      <c r="BQ200" s="43"/>
      <c r="BR200" s="43"/>
      <c r="BS200" s="43"/>
      <c r="BT200" s="43"/>
      <c r="BU200" s="43"/>
      <c r="BV200" s="43"/>
      <c r="BW200" s="45"/>
      <c r="BX200" s="45"/>
      <c r="BY200" s="45"/>
      <c r="BZ200" s="43"/>
      <c r="CA200" s="45"/>
      <c r="CB200" s="45"/>
      <c r="CC200" s="45"/>
      <c r="CD200" s="45"/>
      <c r="CE200" s="45"/>
      <c r="CF200" s="45"/>
      <c r="CG200" s="45"/>
      <c r="CH200" s="45"/>
      <c r="CI200" s="50"/>
    </row>
    <row r="201" spans="1:92" ht="15" x14ac:dyDescent="0.25">
      <c r="A201" s="556"/>
      <c r="B201" s="143" t="str">
        <f>IF($BE$6=1,BD203,BD204)</f>
        <v>Italienisches Raigras</v>
      </c>
      <c r="C201" s="144" t="s">
        <v>232</v>
      </c>
      <c r="D201" s="55">
        <v>1</v>
      </c>
      <c r="E201" s="56">
        <v>880</v>
      </c>
      <c r="F201" s="58">
        <v>6.5724580773495909</v>
      </c>
      <c r="G201" s="58">
        <v>6.8711640246076007</v>
      </c>
      <c r="H201" s="58">
        <v>11.076189561069766</v>
      </c>
      <c r="I201" s="56">
        <v>98.652269058387361</v>
      </c>
      <c r="J201" s="56">
        <v>86.657404090134065</v>
      </c>
      <c r="K201" s="56">
        <v>915.70296195292121</v>
      </c>
      <c r="L201" s="56">
        <v>136.32864286673879</v>
      </c>
      <c r="M201" s="56">
        <v>166.2880483296766</v>
      </c>
      <c r="N201" s="56">
        <v>343.58370233476342</v>
      </c>
      <c r="O201" s="56">
        <v>187.43660869677197</v>
      </c>
      <c r="P201" s="56">
        <v>263.98987552317686</v>
      </c>
      <c r="Q201" s="56">
        <v>80.290500276889446</v>
      </c>
      <c r="R201" s="56">
        <v>65.909658196035465</v>
      </c>
      <c r="S201" s="56">
        <v>84.595667583243838</v>
      </c>
      <c r="T201" s="58">
        <v>4.3499999999999996</v>
      </c>
      <c r="U201" s="58">
        <v>3.6072085014223823</v>
      </c>
      <c r="V201" s="58">
        <v>1.52</v>
      </c>
      <c r="W201" s="56">
        <v>34.93892861083723</v>
      </c>
      <c r="X201" s="58"/>
      <c r="Y201" s="58"/>
      <c r="Z201" s="58"/>
      <c r="AA201" s="58"/>
      <c r="AB201" s="58"/>
      <c r="AC201" s="58"/>
      <c r="AD201" s="58"/>
      <c r="AE201" s="58"/>
      <c r="AF201" s="62"/>
      <c r="BB201" s="137"/>
      <c r="BC201" s="347"/>
      <c r="BD201" s="140"/>
      <c r="BE201" s="139"/>
      <c r="BF201" s="139" t="s">
        <v>230</v>
      </c>
      <c r="BG201" s="42">
        <v>4</v>
      </c>
      <c r="BH201" s="43"/>
      <c r="BI201" s="45"/>
      <c r="BJ201" s="45"/>
      <c r="BK201" s="45"/>
      <c r="BL201" s="43"/>
      <c r="BM201" s="43"/>
      <c r="BN201" s="43"/>
      <c r="BO201" s="43"/>
      <c r="BP201" s="43"/>
      <c r="BQ201" s="43"/>
      <c r="BR201" s="43"/>
      <c r="BS201" s="43"/>
      <c r="BT201" s="43"/>
      <c r="BU201" s="43"/>
      <c r="BV201" s="43"/>
      <c r="BW201" s="45"/>
      <c r="BX201" s="45"/>
      <c r="BY201" s="45"/>
      <c r="BZ201" s="43"/>
      <c r="CA201" s="45"/>
      <c r="CB201" s="45"/>
      <c r="CC201" s="45"/>
      <c r="CD201" s="45"/>
      <c r="CE201" s="45"/>
      <c r="CF201" s="45"/>
      <c r="CG201" s="45"/>
      <c r="CH201" s="45"/>
      <c r="CI201" s="50"/>
    </row>
    <row r="202" spans="1:92" ht="15" x14ac:dyDescent="0.25">
      <c r="A202" s="556"/>
      <c r="B202" s="140" t="str">
        <f>IF($BE$6=1,"",BD205)</f>
        <v>(1. Aufw.)</v>
      </c>
      <c r="C202" s="139" t="s">
        <v>233</v>
      </c>
      <c r="D202" s="42">
        <v>2</v>
      </c>
      <c r="E202" s="63">
        <v>880</v>
      </c>
      <c r="F202" s="65">
        <v>6.3900796046181183</v>
      </c>
      <c r="G202" s="65">
        <v>6.6455048600354392</v>
      </c>
      <c r="H202" s="65">
        <v>10.810283617509715</v>
      </c>
      <c r="I202" s="63">
        <v>90.870303790010908</v>
      </c>
      <c r="J202" s="63">
        <v>67.205757885348248</v>
      </c>
      <c r="K202" s="63">
        <v>920.0153677277716</v>
      </c>
      <c r="L202" s="63">
        <v>106.65334583775255</v>
      </c>
      <c r="M202" s="63">
        <v>194.3362831858407</v>
      </c>
      <c r="N202" s="63">
        <v>396.50825402295351</v>
      </c>
      <c r="O202" s="63">
        <v>226.63877306643181</v>
      </c>
      <c r="P202" s="63">
        <v>233.83228412883938</v>
      </c>
      <c r="Q202" s="63">
        <v>77.984855433344762</v>
      </c>
      <c r="R202" s="63">
        <v>62.907663219661401</v>
      </c>
      <c r="S202" s="63">
        <v>80.157303370786508</v>
      </c>
      <c r="T202" s="65">
        <v>4.21</v>
      </c>
      <c r="U202" s="65">
        <v>3.2120624044041706</v>
      </c>
      <c r="V202" s="65">
        <v>1.38</v>
      </c>
      <c r="W202" s="63">
        <v>32.108583829858468</v>
      </c>
      <c r="X202" s="65"/>
      <c r="Y202" s="65"/>
      <c r="Z202" s="65"/>
      <c r="AA202" s="65"/>
      <c r="AB202" s="65"/>
      <c r="AC202" s="65"/>
      <c r="AD202" s="65"/>
      <c r="AE202" s="65"/>
      <c r="AF202" s="69"/>
      <c r="BB202" s="137"/>
      <c r="BC202" s="347"/>
      <c r="BD202" s="140"/>
      <c r="BE202" s="139"/>
      <c r="BF202" s="139" t="s">
        <v>231</v>
      </c>
      <c r="BG202" s="42">
        <v>5</v>
      </c>
      <c r="BH202" s="43"/>
      <c r="BI202" s="45"/>
      <c r="BJ202" s="45"/>
      <c r="BK202" s="45"/>
      <c r="BL202" s="43"/>
      <c r="BM202" s="43"/>
      <c r="BN202" s="43"/>
      <c r="BO202" s="43"/>
      <c r="BP202" s="43"/>
      <c r="BQ202" s="43"/>
      <c r="BR202" s="43"/>
      <c r="BS202" s="43"/>
      <c r="BT202" s="43"/>
      <c r="BU202" s="43"/>
      <c r="BV202" s="43"/>
      <c r="BW202" s="45"/>
      <c r="BX202" s="45"/>
      <c r="BY202" s="45"/>
      <c r="BZ202" s="43"/>
      <c r="CA202" s="45"/>
      <c r="CB202" s="45"/>
      <c r="CC202" s="45"/>
      <c r="CD202" s="45"/>
      <c r="CE202" s="45"/>
      <c r="CF202" s="45"/>
      <c r="CG202" s="45"/>
      <c r="CH202" s="45"/>
      <c r="CI202" s="50"/>
    </row>
    <row r="203" spans="1:92" ht="15" x14ac:dyDescent="0.25">
      <c r="A203" s="556"/>
      <c r="B203" s="140"/>
      <c r="C203" s="139" t="s">
        <v>234</v>
      </c>
      <c r="D203" s="42">
        <v>3</v>
      </c>
      <c r="E203" s="63">
        <v>880</v>
      </c>
      <c r="F203" s="65">
        <v>6.2416890961254756</v>
      </c>
      <c r="G203" s="65">
        <v>6.4585236053770787</v>
      </c>
      <c r="H203" s="65">
        <v>10.597415644897412</v>
      </c>
      <c r="I203" s="63">
        <v>84.728804482232775</v>
      </c>
      <c r="J203" s="63">
        <v>53.318419293283071</v>
      </c>
      <c r="K203" s="63">
        <v>924.19049886093205</v>
      </c>
      <c r="L203" s="63">
        <v>85.390909090909091</v>
      </c>
      <c r="M203" s="63">
        <v>227.5342074586849</v>
      </c>
      <c r="N203" s="63">
        <v>433.10848191259129</v>
      </c>
      <c r="O203" s="63">
        <v>249.90001522138385</v>
      </c>
      <c r="P203" s="63">
        <v>257.28484463245678</v>
      </c>
      <c r="Q203" s="63">
        <v>76.079120187595251</v>
      </c>
      <c r="R203" s="63">
        <v>60.496190498679624</v>
      </c>
      <c r="S203" s="63">
        <v>75.682374813735024</v>
      </c>
      <c r="T203" s="65">
        <v>4.09</v>
      </c>
      <c r="U203" s="65">
        <v>2.933832662502319</v>
      </c>
      <c r="V203" s="65">
        <v>1.27</v>
      </c>
      <c r="W203" s="63">
        <v>30.152314503722192</v>
      </c>
      <c r="X203" s="65"/>
      <c r="Y203" s="65"/>
      <c r="Z203" s="65"/>
      <c r="AA203" s="65"/>
      <c r="AB203" s="65"/>
      <c r="AC203" s="65"/>
      <c r="AD203" s="65"/>
      <c r="AE203" s="65"/>
      <c r="AF203" s="69"/>
      <c r="BB203" s="137"/>
      <c r="BC203" s="347"/>
      <c r="BD203" s="143" t="s">
        <v>73</v>
      </c>
      <c r="BE203" s="144"/>
      <c r="BF203" s="144" t="s">
        <v>232</v>
      </c>
      <c r="BG203" s="55">
        <v>1</v>
      </c>
      <c r="BH203" s="56"/>
      <c r="BI203" s="58"/>
      <c r="BJ203" s="58"/>
      <c r="BK203" s="58"/>
      <c r="BL203" s="56"/>
      <c r="BM203" s="56"/>
      <c r="BN203" s="56"/>
      <c r="BO203" s="56"/>
      <c r="BP203" s="56"/>
      <c r="BQ203" s="56"/>
      <c r="BR203" s="56"/>
      <c r="BS203" s="56"/>
      <c r="BT203" s="56"/>
      <c r="BU203" s="56"/>
      <c r="BV203" s="56"/>
      <c r="BW203" s="58"/>
      <c r="BX203" s="58"/>
      <c r="BY203" s="58"/>
      <c r="BZ203" s="56"/>
      <c r="CA203" s="58"/>
      <c r="CB203" s="58"/>
      <c r="CC203" s="58"/>
      <c r="CD203" s="58"/>
      <c r="CE203" s="58"/>
      <c r="CF203" s="58"/>
      <c r="CG203" s="58"/>
      <c r="CH203" s="58"/>
      <c r="CI203" s="62"/>
    </row>
    <row r="204" spans="1:92" ht="15" x14ac:dyDescent="0.25">
      <c r="A204" s="556"/>
      <c r="B204" s="140"/>
      <c r="C204" s="139" t="s">
        <v>235</v>
      </c>
      <c r="D204" s="42">
        <v>4</v>
      </c>
      <c r="E204" s="63">
        <v>880</v>
      </c>
      <c r="F204" s="65">
        <v>5.5947182219621263</v>
      </c>
      <c r="G204" s="65">
        <v>5.6264385082411028</v>
      </c>
      <c r="H204" s="65">
        <v>9.6812166565955433</v>
      </c>
      <c r="I204" s="63">
        <v>73.647750622695796</v>
      </c>
      <c r="J204" s="63">
        <v>38.965081985297857</v>
      </c>
      <c r="K204" s="63">
        <v>927.87454616010416</v>
      </c>
      <c r="L204" s="63">
        <v>63.195343905299403</v>
      </c>
      <c r="M204" s="63">
        <v>265.12990632756384</v>
      </c>
      <c r="N204" s="63">
        <v>472.87165993158231</v>
      </c>
      <c r="O204" s="63">
        <v>291.23333729429828</v>
      </c>
      <c r="P204" s="63">
        <v>242.6242207676614</v>
      </c>
      <c r="Q204" s="63">
        <v>69.264870244261544</v>
      </c>
      <c r="R204" s="63">
        <v>57.783168749448954</v>
      </c>
      <c r="S204" s="63">
        <v>72.521903469387752</v>
      </c>
      <c r="T204" s="65">
        <v>4</v>
      </c>
      <c r="U204" s="65">
        <v>2.253420420147378</v>
      </c>
      <c r="V204" s="65">
        <v>1.18</v>
      </c>
      <c r="W204" s="63">
        <v>23.625750833236335</v>
      </c>
      <c r="X204" s="65"/>
      <c r="Y204" s="65"/>
      <c r="Z204" s="65"/>
      <c r="AA204" s="65"/>
      <c r="AB204" s="65"/>
      <c r="AC204" s="65"/>
      <c r="AD204" s="65"/>
      <c r="AE204" s="65"/>
      <c r="AF204" s="69"/>
      <c r="BB204" s="137"/>
      <c r="BC204" s="347"/>
      <c r="BD204" s="138" t="s">
        <v>75</v>
      </c>
      <c r="BE204" s="355"/>
      <c r="BF204" s="139" t="s">
        <v>233</v>
      </c>
      <c r="BG204" s="42">
        <v>2</v>
      </c>
      <c r="BH204" s="63"/>
      <c r="BI204" s="65"/>
      <c r="BJ204" s="65"/>
      <c r="BK204" s="65"/>
      <c r="BL204" s="63"/>
      <c r="BM204" s="63"/>
      <c r="BN204" s="63"/>
      <c r="BO204" s="63"/>
      <c r="BP204" s="63"/>
      <c r="BQ204" s="63"/>
      <c r="BR204" s="63"/>
      <c r="BS204" s="63"/>
      <c r="BT204" s="63"/>
      <c r="BU204" s="63"/>
      <c r="BV204" s="63"/>
      <c r="BW204" s="65"/>
      <c r="BX204" s="65"/>
      <c r="BY204" s="65"/>
      <c r="BZ204" s="63"/>
      <c r="CA204" s="65"/>
      <c r="CB204" s="65"/>
      <c r="CC204" s="65"/>
      <c r="CD204" s="65"/>
      <c r="CE204" s="65"/>
      <c r="CF204" s="65"/>
      <c r="CG204" s="65"/>
      <c r="CH204" s="65"/>
      <c r="CI204" s="69"/>
    </row>
    <row r="205" spans="1:92" ht="15" x14ac:dyDescent="0.25">
      <c r="A205" s="556"/>
      <c r="B205" s="140"/>
      <c r="C205" s="139" t="s">
        <v>236</v>
      </c>
      <c r="D205" s="42">
        <v>5</v>
      </c>
      <c r="E205" s="63">
        <v>880</v>
      </c>
      <c r="F205" s="65">
        <v>4.7952014214108143</v>
      </c>
      <c r="G205" s="65">
        <v>4.6043963362473512</v>
      </c>
      <c r="H205" s="65">
        <v>8.5213029879299373</v>
      </c>
      <c r="I205" s="63">
        <v>63.885950237639051</v>
      </c>
      <c r="J205" s="63">
        <v>32.467824908724651</v>
      </c>
      <c r="K205" s="63">
        <v>936.47841204931558</v>
      </c>
      <c r="L205" s="63">
        <v>53.035080919058444</v>
      </c>
      <c r="M205" s="63">
        <v>277.54990116099043</v>
      </c>
      <c r="N205" s="63">
        <v>508.19862210597086</v>
      </c>
      <c r="O205" s="63">
        <v>301.52058431180222</v>
      </c>
      <c r="P205" s="63">
        <v>239.12323754959917</v>
      </c>
      <c r="Q205" s="63">
        <v>60.678150957078742</v>
      </c>
      <c r="R205" s="63">
        <v>56.447516499855105</v>
      </c>
      <c r="S205" s="63">
        <v>68.119085526315786</v>
      </c>
      <c r="T205" s="65">
        <v>3.93</v>
      </c>
      <c r="U205" s="65">
        <v>1.856690263264041</v>
      </c>
      <c r="V205" s="65">
        <v>1.1299999999999999</v>
      </c>
      <c r="W205" s="63">
        <v>21.103039237732279</v>
      </c>
      <c r="X205" s="65"/>
      <c r="Y205" s="65"/>
      <c r="Z205" s="65"/>
      <c r="AA205" s="65"/>
      <c r="AB205" s="65"/>
      <c r="AC205" s="65"/>
      <c r="AD205" s="65"/>
      <c r="AE205" s="65"/>
      <c r="AF205" s="69"/>
      <c r="BB205" s="137"/>
      <c r="BC205" s="347"/>
      <c r="BD205" s="138" t="s">
        <v>69</v>
      </c>
      <c r="BE205" s="355"/>
      <c r="BF205" s="139" t="s">
        <v>234</v>
      </c>
      <c r="BG205" s="42">
        <v>3</v>
      </c>
      <c r="BH205" s="63"/>
      <c r="BI205" s="65"/>
      <c r="BJ205" s="65"/>
      <c r="BK205" s="65"/>
      <c r="BL205" s="63"/>
      <c r="BM205" s="63"/>
      <c r="BN205" s="63"/>
      <c r="BO205" s="63"/>
      <c r="BP205" s="63"/>
      <c r="BQ205" s="63"/>
      <c r="BR205" s="63"/>
      <c r="BS205" s="63"/>
      <c r="BT205" s="63"/>
      <c r="BU205" s="63"/>
      <c r="BV205" s="63"/>
      <c r="BW205" s="65"/>
      <c r="BX205" s="65"/>
      <c r="BY205" s="65"/>
      <c r="BZ205" s="63"/>
      <c r="CA205" s="65"/>
      <c r="CB205" s="65"/>
      <c r="CC205" s="65"/>
      <c r="CD205" s="65"/>
      <c r="CE205" s="65"/>
      <c r="CF205" s="65"/>
      <c r="CG205" s="65"/>
      <c r="CH205" s="65"/>
      <c r="CI205" s="69"/>
    </row>
    <row r="206" spans="1:92" ht="15" x14ac:dyDescent="0.25">
      <c r="A206" s="556"/>
      <c r="B206" s="143" t="str">
        <f>IF($BE$6=1,BD208,BD209)</f>
        <v>Wiesen-Fuchsschwanz</v>
      </c>
      <c r="C206" s="144" t="s">
        <v>237</v>
      </c>
      <c r="D206" s="55">
        <v>1</v>
      </c>
      <c r="E206" s="70">
        <v>880</v>
      </c>
      <c r="F206" s="72">
        <v>6.3674879474975503</v>
      </c>
      <c r="G206" s="72">
        <v>6.5672598251853156</v>
      </c>
      <c r="H206" s="72">
        <v>10.835784411676945</v>
      </c>
      <c r="I206" s="70">
        <v>103.05203678688773</v>
      </c>
      <c r="J206" s="70">
        <v>108.41640061926259</v>
      </c>
      <c r="K206" s="70">
        <v>921.08176625327553</v>
      </c>
      <c r="L206" s="70">
        <v>169.63643903386034</v>
      </c>
      <c r="M206" s="70">
        <v>231.32164978525799</v>
      </c>
      <c r="N206" s="70">
        <v>465.75282583248008</v>
      </c>
      <c r="O206" s="70">
        <v>253.81041152970823</v>
      </c>
      <c r="P206" s="70">
        <v>141.22994918474976</v>
      </c>
      <c r="Q206" s="70">
        <v>77.672386221728999</v>
      </c>
      <c r="R206" s="70">
        <v>68.642704662416989</v>
      </c>
      <c r="S206" s="70">
        <v>79.336307439104672</v>
      </c>
      <c r="T206" s="72">
        <v>2.89</v>
      </c>
      <c r="U206" s="72">
        <v>4.2653651916607531</v>
      </c>
      <c r="V206" s="72">
        <v>1.36</v>
      </c>
      <c r="W206" s="70">
        <v>33.117703108044608</v>
      </c>
      <c r="X206" s="72"/>
      <c r="Y206" s="72"/>
      <c r="Z206" s="72"/>
      <c r="AA206" s="72"/>
      <c r="AB206" s="72"/>
      <c r="AC206" s="72"/>
      <c r="AD206" s="72"/>
      <c r="AE206" s="72"/>
      <c r="AF206" s="76"/>
      <c r="BB206" s="137"/>
      <c r="BC206" s="347"/>
      <c r="BD206" s="140"/>
      <c r="BE206" s="139"/>
      <c r="BF206" s="139" t="s">
        <v>235</v>
      </c>
      <c r="BG206" s="42">
        <v>4</v>
      </c>
      <c r="BH206" s="63"/>
      <c r="BI206" s="65"/>
      <c r="BJ206" s="65"/>
      <c r="BK206" s="65"/>
      <c r="BL206" s="63"/>
      <c r="BM206" s="63"/>
      <c r="BN206" s="63"/>
      <c r="BO206" s="63"/>
      <c r="BP206" s="63"/>
      <c r="BQ206" s="63"/>
      <c r="BR206" s="63"/>
      <c r="BS206" s="63"/>
      <c r="BT206" s="63"/>
      <c r="BU206" s="63"/>
      <c r="BV206" s="63"/>
      <c r="BW206" s="65"/>
      <c r="BX206" s="65"/>
      <c r="BY206" s="65"/>
      <c r="BZ206" s="63"/>
      <c r="CA206" s="65"/>
      <c r="CB206" s="65"/>
      <c r="CC206" s="65"/>
      <c r="CD206" s="65"/>
      <c r="CE206" s="65"/>
      <c r="CF206" s="65"/>
      <c r="CG206" s="65"/>
      <c r="CH206" s="65"/>
      <c r="CI206" s="69"/>
    </row>
    <row r="207" spans="1:92" ht="15" x14ac:dyDescent="0.25">
      <c r="A207" s="556"/>
      <c r="B207" s="140" t="str">
        <f>IF($BE$6=1,"",BD210)</f>
        <v>(1. Aufw.)</v>
      </c>
      <c r="C207" s="139" t="s">
        <v>238</v>
      </c>
      <c r="D207" s="42">
        <v>2</v>
      </c>
      <c r="E207" s="43">
        <v>880</v>
      </c>
      <c r="F207" s="45">
        <v>5.8693737714727092</v>
      </c>
      <c r="G207" s="45">
        <v>5.9333258310494621</v>
      </c>
      <c r="H207" s="45">
        <v>10.123100579895757</v>
      </c>
      <c r="I207" s="43">
        <v>95.22564649783007</v>
      </c>
      <c r="J207" s="43">
        <v>94.612316512372558</v>
      </c>
      <c r="K207" s="43">
        <v>920.92610718641424</v>
      </c>
      <c r="L207" s="43">
        <v>148.50315263184589</v>
      </c>
      <c r="M207" s="43">
        <v>280.93153338749602</v>
      </c>
      <c r="N207" s="43">
        <v>543.17262021818567</v>
      </c>
      <c r="O207" s="43">
        <v>302.71235003192692</v>
      </c>
      <c r="P207" s="43">
        <v>90.82096861653622</v>
      </c>
      <c r="Q207" s="43">
        <v>73.027192011570975</v>
      </c>
      <c r="R207" s="43">
        <v>66.921790388178579</v>
      </c>
      <c r="S207" s="43">
        <v>79.201273961775172</v>
      </c>
      <c r="T207" s="45">
        <v>2.75</v>
      </c>
      <c r="U207" s="45">
        <v>3.9012011194132721</v>
      </c>
      <c r="V207" s="45">
        <v>1.31</v>
      </c>
      <c r="W207" s="43">
        <v>33.182201223902105</v>
      </c>
      <c r="X207" s="45"/>
      <c r="Y207" s="45"/>
      <c r="Z207" s="45"/>
      <c r="AA207" s="45"/>
      <c r="AB207" s="45"/>
      <c r="AC207" s="45"/>
      <c r="AD207" s="45"/>
      <c r="AE207" s="45"/>
      <c r="AF207" s="50"/>
      <c r="BB207" s="137"/>
      <c r="BC207" s="347"/>
      <c r="BD207" s="140"/>
      <c r="BE207" s="139"/>
      <c r="BF207" s="139" t="s">
        <v>236</v>
      </c>
      <c r="BG207" s="42">
        <v>5</v>
      </c>
      <c r="BH207" s="63"/>
      <c r="BI207" s="65"/>
      <c r="BJ207" s="65"/>
      <c r="BK207" s="65"/>
      <c r="BL207" s="63"/>
      <c r="BM207" s="63"/>
      <c r="BN207" s="63"/>
      <c r="BO207" s="63"/>
      <c r="BP207" s="63"/>
      <c r="BQ207" s="63"/>
      <c r="BR207" s="63"/>
      <c r="BS207" s="63"/>
      <c r="BT207" s="63"/>
      <c r="BU207" s="63"/>
      <c r="BV207" s="63"/>
      <c r="BW207" s="65"/>
      <c r="BX207" s="65"/>
      <c r="BY207" s="65"/>
      <c r="BZ207" s="63"/>
      <c r="CA207" s="65"/>
      <c r="CB207" s="65"/>
      <c r="CC207" s="65"/>
      <c r="CD207" s="65"/>
      <c r="CE207" s="65"/>
      <c r="CF207" s="65"/>
      <c r="CG207" s="65"/>
      <c r="CH207" s="65"/>
      <c r="CI207" s="69"/>
    </row>
    <row r="208" spans="1:92" ht="15" x14ac:dyDescent="0.25">
      <c r="A208" s="556"/>
      <c r="B208" s="140"/>
      <c r="C208" s="139" t="s">
        <v>239</v>
      </c>
      <c r="D208" s="42">
        <v>3</v>
      </c>
      <c r="E208" s="43">
        <v>880</v>
      </c>
      <c r="F208" s="45">
        <v>5.0103034482590045</v>
      </c>
      <c r="G208" s="45">
        <v>4.8570952134318306</v>
      </c>
      <c r="H208" s="45">
        <v>8.858180771085328</v>
      </c>
      <c r="I208" s="43">
        <v>79.234428060733052</v>
      </c>
      <c r="J208" s="43">
        <v>68.408400427900602</v>
      </c>
      <c r="K208" s="43">
        <v>921.67924483554418</v>
      </c>
      <c r="L208" s="43">
        <v>108.49838560030172</v>
      </c>
      <c r="M208" s="43">
        <v>313.28472495893084</v>
      </c>
      <c r="N208" s="43">
        <v>611.90640126628136</v>
      </c>
      <c r="O208" s="43">
        <v>342.95015353329416</v>
      </c>
      <c r="P208" s="43">
        <v>78.340311460821212</v>
      </c>
      <c r="Q208" s="43">
        <v>63.785362413102931</v>
      </c>
      <c r="R208" s="43">
        <v>63.081729120090777</v>
      </c>
      <c r="S208" s="43">
        <v>78.468342786769895</v>
      </c>
      <c r="T208" s="45">
        <v>2.64</v>
      </c>
      <c r="U208" s="45">
        <v>3.1994076878202478</v>
      </c>
      <c r="V208" s="45">
        <v>1.27</v>
      </c>
      <c r="W208" s="43">
        <v>31.084151621162476</v>
      </c>
      <c r="X208" s="45"/>
      <c r="Y208" s="45"/>
      <c r="Z208" s="45"/>
      <c r="AA208" s="45"/>
      <c r="AB208" s="45"/>
      <c r="AC208" s="45"/>
      <c r="AD208" s="45"/>
      <c r="AE208" s="45"/>
      <c r="AF208" s="50"/>
      <c r="BB208" s="137"/>
      <c r="BC208" s="347"/>
      <c r="BD208" s="143" t="s">
        <v>80</v>
      </c>
      <c r="BE208" s="144"/>
      <c r="BF208" s="144" t="s">
        <v>237</v>
      </c>
      <c r="BG208" s="55">
        <v>1</v>
      </c>
      <c r="BH208" s="70"/>
      <c r="BI208" s="72"/>
      <c r="BJ208" s="72"/>
      <c r="BK208" s="72"/>
      <c r="BL208" s="70"/>
      <c r="BM208" s="70"/>
      <c r="BN208" s="70"/>
      <c r="BO208" s="70"/>
      <c r="BP208" s="70"/>
      <c r="BQ208" s="70"/>
      <c r="BR208" s="70"/>
      <c r="BS208" s="70"/>
      <c r="BT208" s="70"/>
      <c r="BU208" s="70"/>
      <c r="BV208" s="70"/>
      <c r="BW208" s="72"/>
      <c r="BX208" s="72"/>
      <c r="BY208" s="72"/>
      <c r="BZ208" s="70"/>
      <c r="CA208" s="72"/>
      <c r="CB208" s="72"/>
      <c r="CC208" s="72"/>
      <c r="CD208" s="72"/>
      <c r="CE208" s="72"/>
      <c r="CF208" s="72"/>
      <c r="CG208" s="72"/>
      <c r="CH208" s="72"/>
      <c r="CI208" s="76"/>
    </row>
    <row r="209" spans="1:87" ht="15" x14ac:dyDescent="0.25">
      <c r="A209" s="556"/>
      <c r="B209" s="140"/>
      <c r="C209" s="139" t="s">
        <v>240</v>
      </c>
      <c r="D209" s="42">
        <v>4</v>
      </c>
      <c r="E209" s="43">
        <v>880</v>
      </c>
      <c r="F209" s="45">
        <v>3.910049575929857</v>
      </c>
      <c r="G209" s="45">
        <v>3.4936886702028347</v>
      </c>
      <c r="H209" s="45">
        <v>7.1841145331610266</v>
      </c>
      <c r="I209" s="43">
        <v>65.713681989682257</v>
      </c>
      <c r="J209" s="43">
        <v>59.039476799982339</v>
      </c>
      <c r="K209" s="43">
        <v>925.4535547077561</v>
      </c>
      <c r="L209" s="43">
        <v>94.17798024707443</v>
      </c>
      <c r="M209" s="43">
        <v>359.00896225030192</v>
      </c>
      <c r="N209" s="43">
        <v>667.8945046017725</v>
      </c>
      <c r="O209" s="43">
        <v>385.71454478852428</v>
      </c>
      <c r="P209" s="43">
        <v>57.243343526936854</v>
      </c>
      <c r="Q209" s="43">
        <v>51.522496013397621</v>
      </c>
      <c r="R209" s="43">
        <v>61.48506304120589</v>
      </c>
      <c r="S209" s="43">
        <v>74.741462990910648</v>
      </c>
      <c r="T209" s="45">
        <v>2.57</v>
      </c>
      <c r="U209" s="45">
        <v>2.9135438521237407</v>
      </c>
      <c r="V209" s="45">
        <v>1.23</v>
      </c>
      <c r="W209" s="43">
        <v>30.088395649459507</v>
      </c>
      <c r="X209" s="45"/>
      <c r="Y209" s="45"/>
      <c r="Z209" s="45"/>
      <c r="AA209" s="45"/>
      <c r="AB209" s="45"/>
      <c r="AC209" s="45"/>
      <c r="AD209" s="45"/>
      <c r="AE209" s="45"/>
      <c r="AF209" s="50"/>
      <c r="BB209" s="137"/>
      <c r="BC209" s="347"/>
      <c r="BD209" s="138" t="s">
        <v>82</v>
      </c>
      <c r="BE209" s="355"/>
      <c r="BF209" s="139" t="s">
        <v>238</v>
      </c>
      <c r="BG209" s="42">
        <v>2</v>
      </c>
      <c r="BH209" s="43"/>
      <c r="BI209" s="45"/>
      <c r="BJ209" s="45"/>
      <c r="BK209" s="45"/>
      <c r="BL209" s="43"/>
      <c r="BM209" s="43"/>
      <c r="BN209" s="43"/>
      <c r="BO209" s="43"/>
      <c r="BP209" s="43"/>
      <c r="BQ209" s="43"/>
      <c r="BR209" s="43"/>
      <c r="BS209" s="43"/>
      <c r="BT209" s="43"/>
      <c r="BU209" s="43"/>
      <c r="BV209" s="43"/>
      <c r="BW209" s="45"/>
      <c r="BX209" s="45"/>
      <c r="BY209" s="45"/>
      <c r="BZ209" s="43"/>
      <c r="CA209" s="45"/>
      <c r="CB209" s="45"/>
      <c r="CC209" s="45"/>
      <c r="CD209" s="45"/>
      <c r="CE209" s="45"/>
      <c r="CF209" s="45"/>
      <c r="CG209" s="45"/>
      <c r="CH209" s="45"/>
      <c r="CI209" s="50"/>
    </row>
    <row r="210" spans="1:87" ht="15" x14ac:dyDescent="0.25">
      <c r="A210" s="556"/>
      <c r="B210" s="140"/>
      <c r="C210" s="139" t="s">
        <v>241</v>
      </c>
      <c r="D210" s="42">
        <v>5</v>
      </c>
      <c r="E210" s="43">
        <v>880</v>
      </c>
      <c r="F210" s="45">
        <v>3.4787041184985661</v>
      </c>
      <c r="G210" s="45">
        <v>2.9818285459847909</v>
      </c>
      <c r="H210" s="45">
        <v>6.4939169534160239</v>
      </c>
      <c r="I210" s="43">
        <v>58.44635576538154</v>
      </c>
      <c r="J210" s="43">
        <v>50.677697170692007</v>
      </c>
      <c r="K210" s="43">
        <v>927.0422095808766</v>
      </c>
      <c r="L210" s="43">
        <v>81.3348409090909</v>
      </c>
      <c r="M210" s="43">
        <v>370.64493895637361</v>
      </c>
      <c r="N210" s="43">
        <v>688.37531908636083</v>
      </c>
      <c r="O210" s="43">
        <v>401.00991857191406</v>
      </c>
      <c r="P210" s="43">
        <v>55.200819680397885</v>
      </c>
      <c r="Q210" s="43">
        <v>46.496911365309671</v>
      </c>
      <c r="R210" s="43">
        <v>59.997310484204554</v>
      </c>
      <c r="S210" s="43">
        <v>73.23553557905089</v>
      </c>
      <c r="T210" s="45">
        <v>2.54</v>
      </c>
      <c r="U210" s="45">
        <v>2.4086794865710459</v>
      </c>
      <c r="V210" s="45">
        <v>1.2</v>
      </c>
      <c r="W210" s="43">
        <v>26.343322621345227</v>
      </c>
      <c r="X210" s="45"/>
      <c r="Y210" s="45"/>
      <c r="Z210" s="45"/>
      <c r="AA210" s="45"/>
      <c r="AB210" s="45"/>
      <c r="AC210" s="45"/>
      <c r="AD210" s="45"/>
      <c r="AE210" s="45"/>
      <c r="AF210" s="50"/>
      <c r="BB210" s="137"/>
      <c r="BC210" s="347"/>
      <c r="BD210" s="138" t="s">
        <v>69</v>
      </c>
      <c r="BE210" s="355"/>
      <c r="BF210" s="139" t="s">
        <v>239</v>
      </c>
      <c r="BG210" s="42">
        <v>3</v>
      </c>
      <c r="BH210" s="43"/>
      <c r="BI210" s="45"/>
      <c r="BJ210" s="45"/>
      <c r="BK210" s="45"/>
      <c r="BL210" s="43"/>
      <c r="BM210" s="43"/>
      <c r="BN210" s="43"/>
      <c r="BO210" s="43"/>
      <c r="BP210" s="43"/>
      <c r="BQ210" s="43"/>
      <c r="BR210" s="43"/>
      <c r="BS210" s="43"/>
      <c r="BT210" s="43"/>
      <c r="BU210" s="43"/>
      <c r="BV210" s="43"/>
      <c r="BW210" s="45"/>
      <c r="BX210" s="45"/>
      <c r="BY210" s="45"/>
      <c r="BZ210" s="43"/>
      <c r="CA210" s="45"/>
      <c r="CB210" s="45"/>
      <c r="CC210" s="45"/>
      <c r="CD210" s="45"/>
      <c r="CE210" s="45"/>
      <c r="CF210" s="45"/>
      <c r="CG210" s="45"/>
      <c r="CH210" s="45"/>
      <c r="CI210" s="50"/>
    </row>
    <row r="211" spans="1:87" ht="15" x14ac:dyDescent="0.25">
      <c r="A211" s="556"/>
      <c r="B211" s="143" t="str">
        <f>IF($BE$6=1,BD213,BD214)</f>
        <v>Weissklee (1. Aufw.)</v>
      </c>
      <c r="C211" s="144" t="s">
        <v>242</v>
      </c>
      <c r="D211" s="55">
        <v>1</v>
      </c>
      <c r="E211" s="56">
        <v>880</v>
      </c>
      <c r="F211" s="58">
        <v>6.4928827783083207</v>
      </c>
      <c r="G211" s="58">
        <v>6.7337573137347508</v>
      </c>
      <c r="H211" s="58">
        <v>11.006070572884067</v>
      </c>
      <c r="I211" s="56">
        <v>115.18931254476053</v>
      </c>
      <c r="J211" s="56">
        <v>164.10770235394205</v>
      </c>
      <c r="K211" s="56">
        <v>878.81893563288543</v>
      </c>
      <c r="L211" s="56">
        <v>255.84403846153847</v>
      </c>
      <c r="M211" s="56">
        <v>117.57615647582477</v>
      </c>
      <c r="N211" s="56">
        <v>236.89201239669424</v>
      </c>
      <c r="O211" s="56">
        <v>165.64930769230767</v>
      </c>
      <c r="P211" s="56">
        <v>79.857868748074637</v>
      </c>
      <c r="Q211" s="56">
        <v>79.176615577493692</v>
      </c>
      <c r="R211" s="56">
        <v>73.826036134009229</v>
      </c>
      <c r="S211" s="56">
        <v>116.26480440587449</v>
      </c>
      <c r="T211" s="58">
        <v>14.57</v>
      </c>
      <c r="U211" s="58">
        <v>4.1888000000000005</v>
      </c>
      <c r="V211" s="58">
        <v>1.82</v>
      </c>
      <c r="W211" s="56">
        <v>33.121099999999998</v>
      </c>
      <c r="X211" s="58"/>
      <c r="Y211" s="58"/>
      <c r="Z211" s="58"/>
      <c r="AA211" s="58"/>
      <c r="AB211" s="58"/>
      <c r="AC211" s="58"/>
      <c r="AD211" s="58"/>
      <c r="AE211" s="58"/>
      <c r="AF211" s="62"/>
      <c r="BB211" s="137"/>
      <c r="BC211" s="347"/>
      <c r="BD211" s="140"/>
      <c r="BE211" s="139"/>
      <c r="BF211" s="139" t="s">
        <v>240</v>
      </c>
      <c r="BG211" s="42">
        <v>4</v>
      </c>
      <c r="BH211" s="43"/>
      <c r="BI211" s="45"/>
      <c r="BJ211" s="45"/>
      <c r="BK211" s="45"/>
      <c r="BL211" s="43"/>
      <c r="BM211" s="43"/>
      <c r="BN211" s="43"/>
      <c r="BO211" s="43"/>
      <c r="BP211" s="43"/>
      <c r="BQ211" s="43"/>
      <c r="BR211" s="43"/>
      <c r="BS211" s="43"/>
      <c r="BT211" s="43"/>
      <c r="BU211" s="43"/>
      <c r="BV211" s="43"/>
      <c r="BW211" s="45"/>
      <c r="BX211" s="45"/>
      <c r="BY211" s="45"/>
      <c r="BZ211" s="43"/>
      <c r="CA211" s="45"/>
      <c r="CB211" s="45"/>
      <c r="CC211" s="45"/>
      <c r="CD211" s="45"/>
      <c r="CE211" s="45"/>
      <c r="CF211" s="45"/>
      <c r="CG211" s="45"/>
      <c r="CH211" s="45"/>
      <c r="CI211" s="50"/>
    </row>
    <row r="212" spans="1:87" ht="15" x14ac:dyDescent="0.25">
      <c r="A212" s="556"/>
      <c r="B212" s="140"/>
      <c r="C212" s="139" t="s">
        <v>243</v>
      </c>
      <c r="D212" s="42">
        <v>2</v>
      </c>
      <c r="E212" s="63">
        <v>880</v>
      </c>
      <c r="F212" s="65">
        <v>6.4001626890710668</v>
      </c>
      <c r="G212" s="65">
        <v>6.6218954991256442</v>
      </c>
      <c r="H212" s="65">
        <v>10.867183847955351</v>
      </c>
      <c r="I212" s="63">
        <v>111.58649958675406</v>
      </c>
      <c r="J212" s="63">
        <v>151.18813628014391</v>
      </c>
      <c r="K212" s="63">
        <v>886.68929937382086</v>
      </c>
      <c r="L212" s="63">
        <v>235.6899470217619</v>
      </c>
      <c r="M212" s="63">
        <v>142.5744807156851</v>
      </c>
      <c r="N212" s="63">
        <v>260.66278697856228</v>
      </c>
      <c r="O212" s="63">
        <v>192.63250790256708</v>
      </c>
      <c r="P212" s="63">
        <v>69.527014535265252</v>
      </c>
      <c r="Q212" s="63">
        <v>78.415055879060006</v>
      </c>
      <c r="R212" s="63">
        <v>73.045890563833396</v>
      </c>
      <c r="S212" s="63">
        <v>113.3356280654088</v>
      </c>
      <c r="T212" s="65">
        <v>14.53</v>
      </c>
      <c r="U212" s="65">
        <v>4.1903000000000006</v>
      </c>
      <c r="V212" s="65">
        <v>1.89</v>
      </c>
      <c r="W212" s="63">
        <v>34.674199999999999</v>
      </c>
      <c r="X212" s="65"/>
      <c r="Y212" s="65"/>
      <c r="Z212" s="65"/>
      <c r="AA212" s="65"/>
      <c r="AB212" s="65"/>
      <c r="AC212" s="65"/>
      <c r="AD212" s="65"/>
      <c r="AE212" s="65"/>
      <c r="AF212" s="69"/>
      <c r="BB212" s="137"/>
      <c r="BC212" s="347"/>
      <c r="BD212" s="140"/>
      <c r="BE212" s="139"/>
      <c r="BF212" s="139" t="s">
        <v>241</v>
      </c>
      <c r="BG212" s="42">
        <v>5</v>
      </c>
      <c r="BH212" s="43"/>
      <c r="BI212" s="45"/>
      <c r="BJ212" s="45"/>
      <c r="BK212" s="45"/>
      <c r="BL212" s="43"/>
      <c r="BM212" s="43"/>
      <c r="BN212" s="43"/>
      <c r="BO212" s="43"/>
      <c r="BP212" s="43"/>
      <c r="BQ212" s="43"/>
      <c r="BR212" s="43"/>
      <c r="BS212" s="43"/>
      <c r="BT212" s="43"/>
      <c r="BU212" s="43"/>
      <c r="BV212" s="43"/>
      <c r="BW212" s="45"/>
      <c r="BX212" s="45"/>
      <c r="BY212" s="45"/>
      <c r="BZ212" s="43"/>
      <c r="CA212" s="45"/>
      <c r="CB212" s="45"/>
      <c r="CC212" s="45"/>
      <c r="CD212" s="45"/>
      <c r="CE212" s="45"/>
      <c r="CF212" s="45"/>
      <c r="CG212" s="45"/>
      <c r="CH212" s="45"/>
      <c r="CI212" s="50"/>
    </row>
    <row r="213" spans="1:87" ht="15" x14ac:dyDescent="0.25">
      <c r="A213" s="556"/>
      <c r="B213" s="140"/>
      <c r="C213" s="139" t="s">
        <v>244</v>
      </c>
      <c r="D213" s="42">
        <v>3</v>
      </c>
      <c r="E213" s="63">
        <v>880</v>
      </c>
      <c r="F213" s="65">
        <v>6.3682130785922322</v>
      </c>
      <c r="G213" s="65">
        <v>6.5739300967121679</v>
      </c>
      <c r="H213" s="65">
        <v>10.830191239046009</v>
      </c>
      <c r="I213" s="63">
        <v>110.81614281821784</v>
      </c>
      <c r="J213" s="63">
        <v>148.23637325844908</v>
      </c>
      <c r="K213" s="63">
        <v>892.00450450450455</v>
      </c>
      <c r="L213" s="63">
        <v>231.09677802502594</v>
      </c>
      <c r="M213" s="63">
        <v>151.04817163833457</v>
      </c>
      <c r="N213" s="63">
        <v>261.57894736842104</v>
      </c>
      <c r="O213" s="63">
        <v>200.59668005171548</v>
      </c>
      <c r="P213" s="63">
        <v>70.916993772598516</v>
      </c>
      <c r="Q213" s="63">
        <v>77.805735223918418</v>
      </c>
      <c r="R213" s="63">
        <v>72.783332615712169</v>
      </c>
      <c r="S213" s="63">
        <v>108.03571428571428</v>
      </c>
      <c r="T213" s="65">
        <v>14.56</v>
      </c>
      <c r="U213" s="65">
        <v>4.1294000000000004</v>
      </c>
      <c r="V213" s="65">
        <v>1.94</v>
      </c>
      <c r="W213" s="63">
        <v>35.987299999999998</v>
      </c>
      <c r="X213" s="65"/>
      <c r="Y213" s="65"/>
      <c r="Z213" s="65"/>
      <c r="AA213" s="65"/>
      <c r="AB213" s="65"/>
      <c r="AC213" s="65"/>
      <c r="AD213" s="65"/>
      <c r="AE213" s="65"/>
      <c r="AF213" s="69"/>
      <c r="BB213" s="137"/>
      <c r="BC213" s="347"/>
      <c r="BD213" s="143" t="s">
        <v>87</v>
      </c>
      <c r="BE213" s="144"/>
      <c r="BF213" s="144" t="s">
        <v>242</v>
      </c>
      <c r="BG213" s="55">
        <v>1</v>
      </c>
      <c r="BH213" s="56"/>
      <c r="BI213" s="58"/>
      <c r="BJ213" s="58"/>
      <c r="BK213" s="58"/>
      <c r="BL213" s="56"/>
      <c r="BM213" s="56"/>
      <c r="BN213" s="56"/>
      <c r="BO213" s="56"/>
      <c r="BP213" s="56"/>
      <c r="BQ213" s="56"/>
      <c r="BR213" s="56"/>
      <c r="BS213" s="56"/>
      <c r="BT213" s="56"/>
      <c r="BU213" s="56"/>
      <c r="BV213" s="56"/>
      <c r="BW213" s="58"/>
      <c r="BX213" s="58"/>
      <c r="BY213" s="58"/>
      <c r="BZ213" s="56"/>
      <c r="CA213" s="58"/>
      <c r="CB213" s="58"/>
      <c r="CC213" s="58"/>
      <c r="CD213" s="58"/>
      <c r="CE213" s="58"/>
      <c r="CF213" s="58"/>
      <c r="CG213" s="58"/>
      <c r="CH213" s="58"/>
      <c r="CI213" s="62"/>
    </row>
    <row r="214" spans="1:87" ht="15" x14ac:dyDescent="0.25">
      <c r="A214" s="556"/>
      <c r="B214" s="140"/>
      <c r="C214" s="139" t="s">
        <v>245</v>
      </c>
      <c r="D214" s="42">
        <v>4</v>
      </c>
      <c r="E214" s="63">
        <v>880</v>
      </c>
      <c r="F214" s="65">
        <v>6.0391176018551427</v>
      </c>
      <c r="G214" s="65">
        <v>6.1635678127502773</v>
      </c>
      <c r="H214" s="65">
        <v>10.350866914565264</v>
      </c>
      <c r="I214" s="63">
        <v>105.68516764668161</v>
      </c>
      <c r="J214" s="63">
        <v>138.74298179689239</v>
      </c>
      <c r="K214" s="63">
        <v>893.04405696331014</v>
      </c>
      <c r="L214" s="63">
        <v>216.34015677890912</v>
      </c>
      <c r="M214" s="63">
        <v>171.35313675556745</v>
      </c>
      <c r="N214" s="63">
        <v>264.56566810585878</v>
      </c>
      <c r="O214" s="63">
        <v>217.59599375032832</v>
      </c>
      <c r="P214" s="63">
        <v>91.040533620581357</v>
      </c>
      <c r="Q214" s="63">
        <v>74.939611651127478</v>
      </c>
      <c r="R214" s="63">
        <v>72.123750834148893</v>
      </c>
      <c r="S214" s="63">
        <v>112.9646017699115</v>
      </c>
      <c r="T214" s="65">
        <v>14.66</v>
      </c>
      <c r="U214" s="65">
        <v>4.0061</v>
      </c>
      <c r="V214" s="65">
        <v>1.98</v>
      </c>
      <c r="W214" s="63">
        <v>37.060400000000001</v>
      </c>
      <c r="X214" s="65"/>
      <c r="Y214" s="65"/>
      <c r="Z214" s="65"/>
      <c r="AA214" s="65"/>
      <c r="AB214" s="65"/>
      <c r="AC214" s="65"/>
      <c r="AD214" s="65"/>
      <c r="AE214" s="65"/>
      <c r="AF214" s="69"/>
      <c r="BB214" s="137"/>
      <c r="BC214" s="347"/>
      <c r="BD214" s="138" t="s">
        <v>89</v>
      </c>
      <c r="BE214" s="355"/>
      <c r="BF214" s="139" t="s">
        <v>243</v>
      </c>
      <c r="BG214" s="42">
        <v>2</v>
      </c>
      <c r="BH214" s="63"/>
      <c r="BI214" s="65"/>
      <c r="BJ214" s="65"/>
      <c r="BK214" s="65"/>
      <c r="BL214" s="63"/>
      <c r="BM214" s="63"/>
      <c r="BN214" s="63"/>
      <c r="BO214" s="63"/>
      <c r="BP214" s="63"/>
      <c r="BQ214" s="63"/>
      <c r="BR214" s="63"/>
      <c r="BS214" s="63"/>
      <c r="BT214" s="63"/>
      <c r="BU214" s="63"/>
      <c r="BV214" s="63"/>
      <c r="BW214" s="65"/>
      <c r="BX214" s="65"/>
      <c r="BY214" s="65"/>
      <c r="BZ214" s="63"/>
      <c r="CA214" s="65"/>
      <c r="CB214" s="65"/>
      <c r="CC214" s="65"/>
      <c r="CD214" s="65"/>
      <c r="CE214" s="65"/>
      <c r="CF214" s="65"/>
      <c r="CG214" s="65"/>
      <c r="CH214" s="65"/>
      <c r="CI214" s="69"/>
    </row>
    <row r="215" spans="1:87" ht="15" x14ac:dyDescent="0.25">
      <c r="A215" s="556"/>
      <c r="B215" s="140"/>
      <c r="C215" s="139" t="s">
        <v>246</v>
      </c>
      <c r="D215" s="42">
        <v>5</v>
      </c>
      <c r="E215" s="63">
        <v>880</v>
      </c>
      <c r="F215" s="65">
        <v>5.6447380024016871</v>
      </c>
      <c r="G215" s="65">
        <v>5.6663151506296749</v>
      </c>
      <c r="H215" s="65">
        <v>9.7790242013558917</v>
      </c>
      <c r="I215" s="63">
        <v>98.999563027119208</v>
      </c>
      <c r="J215" s="63">
        <v>124.09894651305322</v>
      </c>
      <c r="K215" s="63">
        <v>888.03963466637254</v>
      </c>
      <c r="L215" s="63">
        <v>193.67138461571977</v>
      </c>
      <c r="M215" s="63">
        <v>198.99282227159455</v>
      </c>
      <c r="N215" s="63">
        <v>294.20362474189051</v>
      </c>
      <c r="O215" s="63">
        <v>254.97375829413104</v>
      </c>
      <c r="P215" s="63">
        <v>68.848079320151115</v>
      </c>
      <c r="Q215" s="63">
        <v>71.155007633017817</v>
      </c>
      <c r="R215" s="63">
        <v>70.791741499332204</v>
      </c>
      <c r="S215" s="63">
        <v>111.92496463789057</v>
      </c>
      <c r="T215" s="65">
        <v>14.84</v>
      </c>
      <c r="U215" s="65">
        <v>3.8204000000000002</v>
      </c>
      <c r="V215" s="65">
        <v>2</v>
      </c>
      <c r="W215" s="63">
        <v>37.893500000000003</v>
      </c>
      <c r="X215" s="65"/>
      <c r="Y215" s="65"/>
      <c r="Z215" s="65"/>
      <c r="AA215" s="65"/>
      <c r="AB215" s="65"/>
      <c r="AC215" s="65"/>
      <c r="AD215" s="65"/>
      <c r="AE215" s="65"/>
      <c r="AF215" s="69"/>
      <c r="BB215" s="137"/>
      <c r="BC215" s="347"/>
      <c r="BD215" s="140"/>
      <c r="BE215" s="139"/>
      <c r="BF215" s="139" t="s">
        <v>244</v>
      </c>
      <c r="BG215" s="42">
        <v>3</v>
      </c>
      <c r="BH215" s="63"/>
      <c r="BI215" s="65"/>
      <c r="BJ215" s="65"/>
      <c r="BK215" s="65"/>
      <c r="BL215" s="63"/>
      <c r="BM215" s="63"/>
      <c r="BN215" s="63"/>
      <c r="BO215" s="63"/>
      <c r="BP215" s="63"/>
      <c r="BQ215" s="63"/>
      <c r="BR215" s="63"/>
      <c r="BS215" s="63"/>
      <c r="BT215" s="63"/>
      <c r="BU215" s="63"/>
      <c r="BV215" s="63"/>
      <c r="BW215" s="65"/>
      <c r="BX215" s="65"/>
      <c r="BY215" s="65"/>
      <c r="BZ215" s="63"/>
      <c r="CA215" s="65"/>
      <c r="CB215" s="65"/>
      <c r="CC215" s="65"/>
      <c r="CD215" s="65"/>
      <c r="CE215" s="65"/>
      <c r="CF215" s="65"/>
      <c r="CG215" s="65"/>
      <c r="CH215" s="65"/>
      <c r="CI215" s="69"/>
    </row>
    <row r="216" spans="1:87" ht="15" x14ac:dyDescent="0.25">
      <c r="A216" s="556"/>
      <c r="B216" s="143" t="str">
        <f>IF($BE$6=1,BD218,BD219)</f>
        <v>Rotklee (1. Aufw.)</v>
      </c>
      <c r="C216" s="144" t="s">
        <v>247</v>
      </c>
      <c r="D216" s="55">
        <v>1</v>
      </c>
      <c r="E216" s="70">
        <v>880</v>
      </c>
      <c r="F216" s="72">
        <v>6.0329928599357956</v>
      </c>
      <c r="G216" s="72">
        <v>6.1300245161530285</v>
      </c>
      <c r="H216" s="72">
        <v>10.37080608158927</v>
      </c>
      <c r="I216" s="70">
        <v>106.81205968317329</v>
      </c>
      <c r="J216" s="70">
        <v>142.79387211286769</v>
      </c>
      <c r="K216" s="70">
        <v>899.25224948025846</v>
      </c>
      <c r="L216" s="70">
        <v>222.64193320151318</v>
      </c>
      <c r="M216" s="70">
        <v>139.03130342144959</v>
      </c>
      <c r="N216" s="70">
        <v>229.22388126561719</v>
      </c>
      <c r="O216" s="70">
        <v>167.00439574712337</v>
      </c>
      <c r="P216" s="70">
        <v>91.300145793292458</v>
      </c>
      <c r="Q216" s="70">
        <v>73.870385784560142</v>
      </c>
      <c r="R216" s="70">
        <v>72.293591117877796</v>
      </c>
      <c r="S216" s="70">
        <v>100.82766226942699</v>
      </c>
      <c r="T216" s="72">
        <v>13.78</v>
      </c>
      <c r="U216" s="72">
        <v>3.6517331543348148</v>
      </c>
      <c r="V216" s="72">
        <v>2.6</v>
      </c>
      <c r="W216" s="70">
        <v>29.917083476813865</v>
      </c>
      <c r="X216" s="72"/>
      <c r="Y216" s="72"/>
      <c r="Z216" s="72"/>
      <c r="AA216" s="72"/>
      <c r="AB216" s="72"/>
      <c r="AC216" s="72"/>
      <c r="AD216" s="72"/>
      <c r="AE216" s="72"/>
      <c r="AF216" s="76"/>
      <c r="BB216" s="137"/>
      <c r="BC216" s="347"/>
      <c r="BD216" s="140"/>
      <c r="BE216" s="139"/>
      <c r="BF216" s="139" t="s">
        <v>245</v>
      </c>
      <c r="BG216" s="42">
        <v>4</v>
      </c>
      <c r="BH216" s="63"/>
      <c r="BI216" s="65"/>
      <c r="BJ216" s="65"/>
      <c r="BK216" s="65"/>
      <c r="BL216" s="63"/>
      <c r="BM216" s="63"/>
      <c r="BN216" s="63"/>
      <c r="BO216" s="63"/>
      <c r="BP216" s="63"/>
      <c r="BQ216" s="63"/>
      <c r="BR216" s="63"/>
      <c r="BS216" s="63"/>
      <c r="BT216" s="63"/>
      <c r="BU216" s="63"/>
      <c r="BV216" s="63"/>
      <c r="BW216" s="65"/>
      <c r="BX216" s="65"/>
      <c r="BY216" s="65"/>
      <c r="BZ216" s="63"/>
      <c r="CA216" s="65"/>
      <c r="CB216" s="65"/>
      <c r="CC216" s="65"/>
      <c r="CD216" s="65"/>
      <c r="CE216" s="65"/>
      <c r="CF216" s="65"/>
      <c r="CG216" s="65"/>
      <c r="CH216" s="65"/>
      <c r="CI216" s="69"/>
    </row>
    <row r="217" spans="1:87" ht="15" x14ac:dyDescent="0.25">
      <c r="A217" s="556"/>
      <c r="B217" s="140"/>
      <c r="C217" s="139" t="s">
        <v>248</v>
      </c>
      <c r="D217" s="42">
        <v>2</v>
      </c>
      <c r="E217" s="43">
        <v>880</v>
      </c>
      <c r="F217" s="45">
        <v>6.1206033186784641</v>
      </c>
      <c r="G217" s="45">
        <v>6.2515824364712964</v>
      </c>
      <c r="H217" s="45">
        <v>10.485087404986963</v>
      </c>
      <c r="I217" s="43">
        <v>104.75933070825644</v>
      </c>
      <c r="J217" s="43">
        <v>128.53885265911163</v>
      </c>
      <c r="K217" s="43">
        <v>904.0022197558269</v>
      </c>
      <c r="L217" s="43">
        <v>200.56520302124096</v>
      </c>
      <c r="M217" s="43">
        <v>168.76053702561416</v>
      </c>
      <c r="N217" s="43">
        <v>268.64370941403257</v>
      </c>
      <c r="O217" s="43">
        <v>208.27246516825451</v>
      </c>
      <c r="P217" s="43">
        <v>93.993731259535593</v>
      </c>
      <c r="Q217" s="43">
        <v>75.163130038388275</v>
      </c>
      <c r="R217" s="43">
        <v>71.003972043662316</v>
      </c>
      <c r="S217" s="43">
        <v>96.020202020202021</v>
      </c>
      <c r="T217" s="45">
        <v>14.2</v>
      </c>
      <c r="U217" s="45">
        <v>3.4070059816613494</v>
      </c>
      <c r="V217" s="45">
        <v>2.59</v>
      </c>
      <c r="W217" s="43">
        <v>31.340290230529376</v>
      </c>
      <c r="X217" s="45"/>
      <c r="Y217" s="45"/>
      <c r="Z217" s="45"/>
      <c r="AA217" s="45"/>
      <c r="AB217" s="45"/>
      <c r="AC217" s="45"/>
      <c r="AD217" s="45"/>
      <c r="AE217" s="45"/>
      <c r="AF217" s="50"/>
      <c r="BB217" s="137"/>
      <c r="BC217" s="347"/>
      <c r="BD217" s="140"/>
      <c r="BE217" s="139"/>
      <c r="BF217" s="139" t="s">
        <v>246</v>
      </c>
      <c r="BG217" s="42">
        <v>5</v>
      </c>
      <c r="BH217" s="63"/>
      <c r="BI217" s="65"/>
      <c r="BJ217" s="65"/>
      <c r="BK217" s="65"/>
      <c r="BL217" s="63"/>
      <c r="BM217" s="63"/>
      <c r="BN217" s="63"/>
      <c r="BO217" s="63"/>
      <c r="BP217" s="63"/>
      <c r="BQ217" s="63"/>
      <c r="BR217" s="63"/>
      <c r="BS217" s="63"/>
      <c r="BT217" s="63"/>
      <c r="BU217" s="63"/>
      <c r="BV217" s="63"/>
      <c r="BW217" s="65"/>
      <c r="BX217" s="65"/>
      <c r="BY217" s="65"/>
      <c r="BZ217" s="63"/>
      <c r="CA217" s="65"/>
      <c r="CB217" s="65"/>
      <c r="CC217" s="65"/>
      <c r="CD217" s="65"/>
      <c r="CE217" s="65"/>
      <c r="CF217" s="65"/>
      <c r="CG217" s="65"/>
      <c r="CH217" s="65"/>
      <c r="CI217" s="69"/>
    </row>
    <row r="218" spans="1:87" ht="15" x14ac:dyDescent="0.25">
      <c r="A218" s="556"/>
      <c r="B218" s="140"/>
      <c r="C218" s="139" t="s">
        <v>249</v>
      </c>
      <c r="D218" s="42">
        <v>3</v>
      </c>
      <c r="E218" s="43">
        <v>880</v>
      </c>
      <c r="F218" s="45">
        <v>5.946210910028924</v>
      </c>
      <c r="G218" s="45">
        <v>6.0342760611134141</v>
      </c>
      <c r="H218" s="45">
        <v>10.230010263291812</v>
      </c>
      <c r="I218" s="43">
        <v>100.10147674080268</v>
      </c>
      <c r="J218" s="43">
        <v>113.87464102544524</v>
      </c>
      <c r="K218" s="43">
        <v>907.91494813252109</v>
      </c>
      <c r="L218" s="43">
        <v>177.97383907119982</v>
      </c>
      <c r="M218" s="43">
        <v>190.54421202500941</v>
      </c>
      <c r="N218" s="43">
        <v>302.52007465559825</v>
      </c>
      <c r="O218" s="43">
        <v>225.71713363994829</v>
      </c>
      <c r="P218" s="43">
        <v>93.02115126212469</v>
      </c>
      <c r="Q218" s="43">
        <v>73.727737393511873</v>
      </c>
      <c r="R218" s="43">
        <v>69.443521014554364</v>
      </c>
      <c r="S218" s="43">
        <v>92.162356025778735</v>
      </c>
      <c r="T218" s="45">
        <v>14.45</v>
      </c>
      <c r="U218" s="45">
        <v>3.1921166356891613</v>
      </c>
      <c r="V218" s="45">
        <v>2.5499999999999998</v>
      </c>
      <c r="W218" s="43">
        <v>29.595755825740795</v>
      </c>
      <c r="X218" s="45"/>
      <c r="Y218" s="45"/>
      <c r="Z218" s="45"/>
      <c r="AA218" s="45"/>
      <c r="AB218" s="45"/>
      <c r="AC218" s="45"/>
      <c r="AD218" s="45"/>
      <c r="AE218" s="45"/>
      <c r="AF218" s="50"/>
      <c r="BB218" s="137"/>
      <c r="BC218" s="347"/>
      <c r="BD218" s="143" t="s">
        <v>94</v>
      </c>
      <c r="BE218" s="144"/>
      <c r="BF218" s="144" t="s">
        <v>247</v>
      </c>
      <c r="BG218" s="55">
        <v>1</v>
      </c>
      <c r="BH218" s="70"/>
      <c r="BI218" s="72"/>
      <c r="BJ218" s="72"/>
      <c r="BK218" s="72"/>
      <c r="BL218" s="70"/>
      <c r="BM218" s="70"/>
      <c r="BN218" s="70"/>
      <c r="BO218" s="70"/>
      <c r="BP218" s="70"/>
      <c r="BQ218" s="70"/>
      <c r="BR218" s="70"/>
      <c r="BS218" s="70"/>
      <c r="BT218" s="70"/>
      <c r="BU218" s="70"/>
      <c r="BV218" s="70"/>
      <c r="BW218" s="72"/>
      <c r="BX218" s="72"/>
      <c r="BY218" s="72"/>
      <c r="BZ218" s="70"/>
      <c r="CA218" s="72"/>
      <c r="CB218" s="72"/>
      <c r="CC218" s="72"/>
      <c r="CD218" s="72"/>
      <c r="CE218" s="72"/>
      <c r="CF218" s="72"/>
      <c r="CG218" s="72"/>
      <c r="CH218" s="72"/>
      <c r="CI218" s="76"/>
    </row>
    <row r="219" spans="1:87" ht="15" x14ac:dyDescent="0.25">
      <c r="A219" s="556"/>
      <c r="B219" s="140"/>
      <c r="C219" s="139" t="s">
        <v>250</v>
      </c>
      <c r="D219" s="42">
        <v>4</v>
      </c>
      <c r="E219" s="43">
        <v>880</v>
      </c>
      <c r="F219" s="45">
        <v>5.3339768499548104</v>
      </c>
      <c r="G219" s="45">
        <v>5.2630042665749741</v>
      </c>
      <c r="H219" s="45">
        <v>9.3370594611301634</v>
      </c>
      <c r="I219" s="43">
        <v>89.272930941356208</v>
      </c>
      <c r="J219" s="43">
        <v>91.681638796942551</v>
      </c>
      <c r="K219" s="43">
        <v>911.09067173980293</v>
      </c>
      <c r="L219" s="43">
        <v>143.98257355646018</v>
      </c>
      <c r="M219" s="43">
        <v>249.44359533503899</v>
      </c>
      <c r="N219" s="43">
        <v>378.89537655082478</v>
      </c>
      <c r="O219" s="43">
        <v>301.3396121885786</v>
      </c>
      <c r="P219" s="43">
        <v>101.15891513529429</v>
      </c>
      <c r="Q219" s="43">
        <v>67.902590039268333</v>
      </c>
      <c r="R219" s="43">
        <v>66.663992983131337</v>
      </c>
      <c r="S219" s="43">
        <v>89.059940017746229</v>
      </c>
      <c r="T219" s="45">
        <v>14.52</v>
      </c>
      <c r="U219" s="45">
        <v>2.5661128595380225</v>
      </c>
      <c r="V219" s="45">
        <v>2.4900000000000002</v>
      </c>
      <c r="W219" s="43">
        <v>27.837638007286682</v>
      </c>
      <c r="X219" s="45"/>
      <c r="Y219" s="45"/>
      <c r="Z219" s="45"/>
      <c r="AA219" s="45"/>
      <c r="AB219" s="45"/>
      <c r="AC219" s="45"/>
      <c r="AD219" s="45"/>
      <c r="AE219" s="45"/>
      <c r="AF219" s="50"/>
      <c r="BB219" s="137"/>
      <c r="BC219" s="347"/>
      <c r="BD219" s="138" t="s">
        <v>96</v>
      </c>
      <c r="BE219" s="355"/>
      <c r="BF219" s="139" t="s">
        <v>248</v>
      </c>
      <c r="BG219" s="42">
        <v>2</v>
      </c>
      <c r="BH219" s="43"/>
      <c r="BI219" s="45"/>
      <c r="BJ219" s="45"/>
      <c r="BK219" s="45"/>
      <c r="BL219" s="43"/>
      <c r="BM219" s="43"/>
      <c r="BN219" s="43"/>
      <c r="BO219" s="43"/>
      <c r="BP219" s="43"/>
      <c r="BQ219" s="43"/>
      <c r="BR219" s="43"/>
      <c r="BS219" s="43"/>
      <c r="BT219" s="43"/>
      <c r="BU219" s="43"/>
      <c r="BV219" s="43"/>
      <c r="BW219" s="45"/>
      <c r="BX219" s="45"/>
      <c r="BY219" s="45"/>
      <c r="BZ219" s="43"/>
      <c r="CA219" s="45"/>
      <c r="CB219" s="45"/>
      <c r="CC219" s="45"/>
      <c r="CD219" s="45"/>
      <c r="CE219" s="45"/>
      <c r="CF219" s="45"/>
      <c r="CG219" s="45"/>
      <c r="CH219" s="45"/>
      <c r="CI219" s="50"/>
    </row>
    <row r="220" spans="1:87" ht="15" x14ac:dyDescent="0.25">
      <c r="A220" s="556"/>
      <c r="B220" s="140"/>
      <c r="C220" s="139" t="s">
        <v>251</v>
      </c>
      <c r="D220" s="42">
        <v>5</v>
      </c>
      <c r="E220" s="43">
        <v>880</v>
      </c>
      <c r="F220" s="45">
        <v>4.8986224610893006</v>
      </c>
      <c r="G220" s="45">
        <v>4.7115794746694535</v>
      </c>
      <c r="H220" s="45">
        <v>8.6974112226880536</v>
      </c>
      <c r="I220" s="43">
        <v>84.00353059255761</v>
      </c>
      <c r="J220" s="43">
        <v>87.218490221317211</v>
      </c>
      <c r="K220" s="43">
        <v>912.54996957547519</v>
      </c>
      <c r="L220" s="43">
        <v>137.17191471216196</v>
      </c>
      <c r="M220" s="43">
        <v>277.90797518765919</v>
      </c>
      <c r="N220" s="43">
        <v>418.27099126308275</v>
      </c>
      <c r="O220" s="43">
        <v>327.66853774289814</v>
      </c>
      <c r="P220" s="43">
        <v>86.247521433037477</v>
      </c>
      <c r="Q220" s="43">
        <v>63.12576439054714</v>
      </c>
      <c r="R220" s="43">
        <v>66.029267444351362</v>
      </c>
      <c r="S220" s="43">
        <v>87.641567645035551</v>
      </c>
      <c r="T220" s="45">
        <v>14.42</v>
      </c>
      <c r="U220" s="45">
        <v>2.2911208838569355</v>
      </c>
      <c r="V220" s="45">
        <v>2.39</v>
      </c>
      <c r="W220" s="43">
        <v>25.44396677169637</v>
      </c>
      <c r="X220" s="45"/>
      <c r="Y220" s="45"/>
      <c r="Z220" s="45"/>
      <c r="AA220" s="45"/>
      <c r="AB220" s="45"/>
      <c r="AC220" s="45"/>
      <c r="AD220" s="45"/>
      <c r="AE220" s="45"/>
      <c r="AF220" s="50"/>
      <c r="BB220" s="137"/>
      <c r="BC220" s="347"/>
      <c r="BD220" s="140"/>
      <c r="BE220" s="139"/>
      <c r="BF220" s="139" t="s">
        <v>249</v>
      </c>
      <c r="BG220" s="42">
        <v>3</v>
      </c>
      <c r="BH220" s="43"/>
      <c r="BI220" s="45"/>
      <c r="BJ220" s="45"/>
      <c r="BK220" s="45"/>
      <c r="BL220" s="43"/>
      <c r="BM220" s="43"/>
      <c r="BN220" s="43"/>
      <c r="BO220" s="43"/>
      <c r="BP220" s="43"/>
      <c r="BQ220" s="43"/>
      <c r="BR220" s="43"/>
      <c r="BS220" s="43"/>
      <c r="BT220" s="43"/>
      <c r="BU220" s="43"/>
      <c r="BV220" s="43"/>
      <c r="BW220" s="45"/>
      <c r="BX220" s="45"/>
      <c r="BY220" s="45"/>
      <c r="BZ220" s="43"/>
      <c r="CA220" s="45"/>
      <c r="CB220" s="45"/>
      <c r="CC220" s="45"/>
      <c r="CD220" s="45"/>
      <c r="CE220" s="45"/>
      <c r="CF220" s="45"/>
      <c r="CG220" s="45"/>
      <c r="CH220" s="45"/>
      <c r="CI220" s="50"/>
    </row>
    <row r="221" spans="1:87" ht="15" x14ac:dyDescent="0.25">
      <c r="A221" s="556"/>
      <c r="B221" s="143" t="str">
        <f>IF($BE$6=1,BD223,BD224)</f>
        <v>Luzerne (1. Aufw.)</v>
      </c>
      <c r="C221" s="144" t="s">
        <v>252</v>
      </c>
      <c r="D221" s="55">
        <v>1</v>
      </c>
      <c r="E221" s="56">
        <v>880</v>
      </c>
      <c r="F221" s="58">
        <v>6.1152366325070071</v>
      </c>
      <c r="G221" s="58">
        <v>6.2354951439307147</v>
      </c>
      <c r="H221" s="58">
        <v>10.487784693119686</v>
      </c>
      <c r="I221" s="56">
        <v>111.41339068374273</v>
      </c>
      <c r="J221" s="56">
        <v>162.13395248760241</v>
      </c>
      <c r="K221" s="56">
        <v>887.85034619349403</v>
      </c>
      <c r="L221" s="56">
        <v>252.7598030914173</v>
      </c>
      <c r="M221" s="56">
        <v>134.18424103813857</v>
      </c>
      <c r="N221" s="56">
        <v>198.30944747022204</v>
      </c>
      <c r="O221" s="56">
        <v>158.60262779009932</v>
      </c>
      <c r="P221" s="56">
        <v>76.007080952380946</v>
      </c>
      <c r="Q221" s="56">
        <v>74.805718324964218</v>
      </c>
      <c r="R221" s="56">
        <v>73.688541977060964</v>
      </c>
      <c r="S221" s="56">
        <v>112.45407222906404</v>
      </c>
      <c r="T221" s="58">
        <v>18.52</v>
      </c>
      <c r="U221" s="58">
        <v>4.01400943898504</v>
      </c>
      <c r="V221" s="58">
        <v>2.99</v>
      </c>
      <c r="W221" s="56">
        <v>37.448287945605905</v>
      </c>
      <c r="X221" s="58"/>
      <c r="Y221" s="58"/>
      <c r="Z221" s="58"/>
      <c r="AA221" s="58"/>
      <c r="AB221" s="58"/>
      <c r="AC221" s="58"/>
      <c r="AD221" s="58"/>
      <c r="AE221" s="58"/>
      <c r="AF221" s="62"/>
      <c r="BB221" s="137"/>
      <c r="BC221" s="347"/>
      <c r="BD221" s="140"/>
      <c r="BE221" s="139"/>
      <c r="BF221" s="139" t="s">
        <v>250</v>
      </c>
      <c r="BG221" s="42">
        <v>4</v>
      </c>
      <c r="BH221" s="43"/>
      <c r="BI221" s="45"/>
      <c r="BJ221" s="45"/>
      <c r="BK221" s="45"/>
      <c r="BL221" s="43"/>
      <c r="BM221" s="43"/>
      <c r="BN221" s="43"/>
      <c r="BO221" s="43"/>
      <c r="BP221" s="43"/>
      <c r="BQ221" s="43"/>
      <c r="BR221" s="43"/>
      <c r="BS221" s="43"/>
      <c r="BT221" s="43"/>
      <c r="BU221" s="43"/>
      <c r="BV221" s="43"/>
      <c r="BW221" s="45"/>
      <c r="BX221" s="45"/>
      <c r="BY221" s="45"/>
      <c r="BZ221" s="43"/>
      <c r="CA221" s="45"/>
      <c r="CB221" s="45"/>
      <c r="CC221" s="45"/>
      <c r="CD221" s="45"/>
      <c r="CE221" s="45"/>
      <c r="CF221" s="45"/>
      <c r="CG221" s="45"/>
      <c r="CH221" s="45"/>
      <c r="CI221" s="50"/>
    </row>
    <row r="222" spans="1:87" ht="15" x14ac:dyDescent="0.25">
      <c r="A222" s="556"/>
      <c r="B222" s="140"/>
      <c r="C222" s="139" t="s">
        <v>253</v>
      </c>
      <c r="D222" s="42">
        <v>2</v>
      </c>
      <c r="E222" s="63">
        <v>880</v>
      </c>
      <c r="F222" s="65">
        <v>5.9258460891031488</v>
      </c>
      <c r="G222" s="65">
        <v>5.997902545785716</v>
      </c>
      <c r="H222" s="65">
        <v>10.212285301385617</v>
      </c>
      <c r="I222" s="63">
        <v>108.02768694886333</v>
      </c>
      <c r="J222" s="63">
        <v>154.66453165740427</v>
      </c>
      <c r="K222" s="63">
        <v>887.36162171882336</v>
      </c>
      <c r="L222" s="63">
        <v>241.10687319148934</v>
      </c>
      <c r="M222" s="63">
        <v>170.27455553952302</v>
      </c>
      <c r="N222" s="63">
        <v>251.88413248731271</v>
      </c>
      <c r="O222" s="63">
        <v>205.89925014228328</v>
      </c>
      <c r="P222" s="63">
        <v>59.357120000000002</v>
      </c>
      <c r="Q222" s="63">
        <v>72.977303095560458</v>
      </c>
      <c r="R222" s="63">
        <v>73.260169737383265</v>
      </c>
      <c r="S222" s="63">
        <v>112.5571003931848</v>
      </c>
      <c r="T222" s="65">
        <v>17.38</v>
      </c>
      <c r="U222" s="65">
        <v>4.3361287318308648</v>
      </c>
      <c r="V222" s="65">
        <v>2.83</v>
      </c>
      <c r="W222" s="63">
        <v>36.159999999999997</v>
      </c>
      <c r="X222" s="65"/>
      <c r="Y222" s="65"/>
      <c r="Z222" s="65"/>
      <c r="AA222" s="65"/>
      <c r="AB222" s="65"/>
      <c r="AC222" s="65"/>
      <c r="AD222" s="65"/>
      <c r="AE222" s="65"/>
      <c r="AF222" s="69"/>
      <c r="BB222" s="137"/>
      <c r="BC222" s="347"/>
      <c r="BD222" s="140"/>
      <c r="BE222" s="139"/>
      <c r="BF222" s="139" t="s">
        <v>251</v>
      </c>
      <c r="BG222" s="42">
        <v>5</v>
      </c>
      <c r="BH222" s="43"/>
      <c r="BI222" s="45"/>
      <c r="BJ222" s="45"/>
      <c r="BK222" s="45"/>
      <c r="BL222" s="43"/>
      <c r="BM222" s="43"/>
      <c r="BN222" s="43"/>
      <c r="BO222" s="43"/>
      <c r="BP222" s="43"/>
      <c r="BQ222" s="43"/>
      <c r="BR222" s="43"/>
      <c r="BS222" s="43"/>
      <c r="BT222" s="43"/>
      <c r="BU222" s="43"/>
      <c r="BV222" s="43"/>
      <c r="BW222" s="45"/>
      <c r="BX222" s="45"/>
      <c r="BY222" s="45"/>
      <c r="BZ222" s="43"/>
      <c r="CA222" s="45"/>
      <c r="CB222" s="45"/>
      <c r="CC222" s="45"/>
      <c r="CD222" s="45"/>
      <c r="CE222" s="45"/>
      <c r="CF222" s="45"/>
      <c r="CG222" s="45"/>
      <c r="CH222" s="45"/>
      <c r="CI222" s="50"/>
    </row>
    <row r="223" spans="1:87" ht="15" x14ac:dyDescent="0.25">
      <c r="A223" s="556"/>
      <c r="B223" s="140"/>
      <c r="C223" s="139" t="s">
        <v>254</v>
      </c>
      <c r="D223" s="42">
        <v>3</v>
      </c>
      <c r="E223" s="63">
        <v>880</v>
      </c>
      <c r="F223" s="65">
        <v>5.6935222039013089</v>
      </c>
      <c r="G223" s="65">
        <v>5.7069861434386597</v>
      </c>
      <c r="H223" s="65">
        <v>9.8724601140246353</v>
      </c>
      <c r="I223" s="63">
        <v>103.38401773507539</v>
      </c>
      <c r="J223" s="63">
        <v>142.69564160965464</v>
      </c>
      <c r="K223" s="63">
        <v>889.27899460171477</v>
      </c>
      <c r="L223" s="63">
        <v>222.48026857142855</v>
      </c>
      <c r="M223" s="63">
        <v>206.56318113642334</v>
      </c>
      <c r="N223" s="63">
        <v>313.42909574468086</v>
      </c>
      <c r="O223" s="63">
        <v>257.40371428571427</v>
      </c>
      <c r="P223" s="63">
        <v>48.47834210526316</v>
      </c>
      <c r="Q223" s="63">
        <v>70.734630774843623</v>
      </c>
      <c r="R223" s="63">
        <v>72.405832726610427</v>
      </c>
      <c r="S223" s="63">
        <v>110.55083876560332</v>
      </c>
      <c r="T223" s="65">
        <v>16.48</v>
      </c>
      <c r="U223" s="65">
        <v>4.1554231791894889</v>
      </c>
      <c r="V223" s="65">
        <v>2.66</v>
      </c>
      <c r="W223" s="63">
        <v>35.782925120758144</v>
      </c>
      <c r="X223" s="65"/>
      <c r="Y223" s="65"/>
      <c r="Z223" s="65"/>
      <c r="AA223" s="65"/>
      <c r="AB223" s="65"/>
      <c r="AC223" s="65"/>
      <c r="AD223" s="65"/>
      <c r="AE223" s="65"/>
      <c r="AF223" s="69"/>
      <c r="BB223" s="137"/>
      <c r="BC223" s="347"/>
      <c r="BD223" s="143" t="s">
        <v>101</v>
      </c>
      <c r="BE223" s="144"/>
      <c r="BF223" s="144" t="s">
        <v>252</v>
      </c>
      <c r="BG223" s="55">
        <v>1</v>
      </c>
      <c r="BH223" s="56"/>
      <c r="BI223" s="58"/>
      <c r="BJ223" s="58"/>
      <c r="BK223" s="58"/>
      <c r="BL223" s="56"/>
      <c r="BM223" s="56"/>
      <c r="BN223" s="56"/>
      <c r="BO223" s="56"/>
      <c r="BP223" s="56"/>
      <c r="BQ223" s="56"/>
      <c r="BR223" s="56"/>
      <c r="BS223" s="56"/>
      <c r="BT223" s="56"/>
      <c r="BU223" s="56"/>
      <c r="BV223" s="56"/>
      <c r="BW223" s="58"/>
      <c r="BX223" s="58"/>
      <c r="BY223" s="58"/>
      <c r="BZ223" s="56"/>
      <c r="CA223" s="58"/>
      <c r="CB223" s="58"/>
      <c r="CC223" s="58"/>
      <c r="CD223" s="58"/>
      <c r="CE223" s="58"/>
      <c r="CF223" s="58"/>
      <c r="CG223" s="58"/>
      <c r="CH223" s="58"/>
      <c r="CI223" s="62"/>
    </row>
    <row r="224" spans="1:87" ht="15" x14ac:dyDescent="0.25">
      <c r="A224" s="556"/>
      <c r="B224" s="140"/>
      <c r="C224" s="139" t="s">
        <v>255</v>
      </c>
      <c r="D224" s="42">
        <v>4</v>
      </c>
      <c r="E224" s="63">
        <v>880</v>
      </c>
      <c r="F224" s="65">
        <v>5.3173277799193563</v>
      </c>
      <c r="G224" s="65">
        <v>5.2285769524559411</v>
      </c>
      <c r="H224" s="65">
        <v>9.3264533854772065</v>
      </c>
      <c r="I224" s="63">
        <v>97.358247991694114</v>
      </c>
      <c r="J224" s="63">
        <v>130.14356269687678</v>
      </c>
      <c r="K224" s="63">
        <v>894.31196342579938</v>
      </c>
      <c r="L224" s="63">
        <v>203.02737810718824</v>
      </c>
      <c r="M224" s="63">
        <v>260.09117792815272</v>
      </c>
      <c r="N224" s="63">
        <v>375.56960586072307</v>
      </c>
      <c r="O224" s="63">
        <v>315.02334391201799</v>
      </c>
      <c r="P224" s="63">
        <v>44.415680000000009</v>
      </c>
      <c r="Q224" s="63">
        <v>66.727551832263345</v>
      </c>
      <c r="R224" s="63">
        <v>71.279121705873933</v>
      </c>
      <c r="S224" s="63">
        <v>105.37827288629738</v>
      </c>
      <c r="T224" s="65">
        <v>15.82</v>
      </c>
      <c r="U224" s="65">
        <v>3.8255626101885349</v>
      </c>
      <c r="V224" s="65">
        <v>2.46</v>
      </c>
      <c r="W224" s="63">
        <v>32.405119998759282</v>
      </c>
      <c r="X224" s="65"/>
      <c r="Y224" s="65"/>
      <c r="Z224" s="65"/>
      <c r="AA224" s="65"/>
      <c r="AB224" s="65"/>
      <c r="AC224" s="65"/>
      <c r="AD224" s="65"/>
      <c r="AE224" s="65"/>
      <c r="AF224" s="69"/>
      <c r="BB224" s="137"/>
      <c r="BC224" s="347"/>
      <c r="BD224" s="138" t="s">
        <v>103</v>
      </c>
      <c r="BE224" s="355"/>
      <c r="BF224" s="139" t="s">
        <v>253</v>
      </c>
      <c r="BG224" s="42">
        <v>2</v>
      </c>
      <c r="BH224" s="63"/>
      <c r="BI224" s="65"/>
      <c r="BJ224" s="65"/>
      <c r="BK224" s="65"/>
      <c r="BL224" s="63"/>
      <c r="BM224" s="63"/>
      <c r="BN224" s="63"/>
      <c r="BO224" s="63"/>
      <c r="BP224" s="63"/>
      <c r="BQ224" s="63"/>
      <c r="BR224" s="63"/>
      <c r="BS224" s="63"/>
      <c r="BT224" s="63"/>
      <c r="BU224" s="63"/>
      <c r="BV224" s="63"/>
      <c r="BW224" s="65"/>
      <c r="BX224" s="65"/>
      <c r="BY224" s="65"/>
      <c r="BZ224" s="63"/>
      <c r="CA224" s="65"/>
      <c r="CB224" s="65"/>
      <c r="CC224" s="65"/>
      <c r="CD224" s="65"/>
      <c r="CE224" s="65"/>
      <c r="CF224" s="65"/>
      <c r="CG224" s="65"/>
      <c r="CH224" s="65"/>
      <c r="CI224" s="69"/>
    </row>
    <row r="225" spans="1:87" ht="15.75" thickBot="1" x14ac:dyDescent="0.3">
      <c r="A225" s="557"/>
      <c r="B225" s="146"/>
      <c r="C225" s="151" t="s">
        <v>256</v>
      </c>
      <c r="D225" s="92">
        <v>5</v>
      </c>
      <c r="E225" s="112">
        <v>880</v>
      </c>
      <c r="F225" s="111">
        <v>4.8104769010039234</v>
      </c>
      <c r="G225" s="111">
        <v>4.5924525718606919</v>
      </c>
      <c r="H225" s="111">
        <v>8.574170133653352</v>
      </c>
      <c r="I225" s="112">
        <v>88.64013673783748</v>
      </c>
      <c r="J225" s="112">
        <v>111.32880648648374</v>
      </c>
      <c r="K225" s="112">
        <v>902.19662265706745</v>
      </c>
      <c r="L225" s="112">
        <v>174.04354128489265</v>
      </c>
      <c r="M225" s="112">
        <v>319.31957536660775</v>
      </c>
      <c r="N225" s="112">
        <v>440.28986842105263</v>
      </c>
      <c r="O225" s="112">
        <v>367.01532095490705</v>
      </c>
      <c r="P225" s="112">
        <v>45.044203773584918</v>
      </c>
      <c r="Q225" s="112">
        <v>61.396495161454801</v>
      </c>
      <c r="R225" s="112">
        <v>69.23352347138399</v>
      </c>
      <c r="S225" s="112">
        <v>97.612926791141987</v>
      </c>
      <c r="T225" s="111">
        <v>15.41</v>
      </c>
      <c r="U225" s="111">
        <v>3.4500837230414376</v>
      </c>
      <c r="V225" s="111">
        <v>2.25</v>
      </c>
      <c r="W225" s="112">
        <v>30.615999999999996</v>
      </c>
      <c r="X225" s="111"/>
      <c r="Y225" s="111"/>
      <c r="Z225" s="111"/>
      <c r="AA225" s="111"/>
      <c r="AB225" s="111"/>
      <c r="AC225" s="111"/>
      <c r="AD225" s="111"/>
      <c r="AE225" s="111"/>
      <c r="AF225" s="114"/>
      <c r="BB225" s="137"/>
      <c r="BC225" s="347"/>
      <c r="BD225" s="140"/>
      <c r="BE225" s="139"/>
      <c r="BF225" s="139" t="s">
        <v>254</v>
      </c>
      <c r="BG225" s="42">
        <v>3</v>
      </c>
      <c r="BH225" s="63"/>
      <c r="BI225" s="65"/>
      <c r="BJ225" s="65"/>
      <c r="BK225" s="65"/>
      <c r="BL225" s="63"/>
      <c r="BM225" s="63"/>
      <c r="BN225" s="63"/>
      <c r="BO225" s="63"/>
      <c r="BP225" s="63"/>
      <c r="BQ225" s="63"/>
      <c r="BR225" s="63"/>
      <c r="BS225" s="63"/>
      <c r="BT225" s="63"/>
      <c r="BU225" s="63"/>
      <c r="BV225" s="63"/>
      <c r="BW225" s="65"/>
      <c r="BX225" s="65"/>
      <c r="BY225" s="65"/>
      <c r="BZ225" s="63"/>
      <c r="CA225" s="65"/>
      <c r="CB225" s="65"/>
      <c r="CC225" s="65"/>
      <c r="CD225" s="65"/>
      <c r="CE225" s="65"/>
      <c r="CF225" s="65"/>
      <c r="CG225" s="65"/>
      <c r="CH225" s="65"/>
      <c r="CI225" s="69"/>
    </row>
    <row r="226" spans="1:87" ht="15" customHeight="1" x14ac:dyDescent="0.25">
      <c r="A226" s="558" t="str">
        <f>IF($BE$6=1,BB228,BC228)</f>
        <v xml:space="preserve">Raufutter künstlich getrocknet Mischbestände
</v>
      </c>
      <c r="B226" s="152" t="str">
        <f>IF($BE$6=1,BD228,BD229)</f>
        <v>G (1. Aufw.)</v>
      </c>
      <c r="C226" s="153" t="s">
        <v>257</v>
      </c>
      <c r="D226" s="31">
        <v>1</v>
      </c>
      <c r="E226" s="32">
        <v>880</v>
      </c>
      <c r="F226" s="33">
        <v>6.8963524764906676</v>
      </c>
      <c r="G226" s="34">
        <v>7.2614372712601982</v>
      </c>
      <c r="H226" s="34">
        <v>11.559835149355868</v>
      </c>
      <c r="I226" s="32">
        <v>125.77362470080507</v>
      </c>
      <c r="J226" s="32">
        <v>147.13823823495306</v>
      </c>
      <c r="K226" s="32">
        <v>897.65973282659456</v>
      </c>
      <c r="L226" s="32">
        <v>225.9616512122812</v>
      </c>
      <c r="M226" s="32">
        <v>176.38003425864724</v>
      </c>
      <c r="N226" s="32">
        <v>403.18671636843743</v>
      </c>
      <c r="O226" s="32">
        <v>217.23380244796974</v>
      </c>
      <c r="P226" s="32">
        <v>176.74829734468028</v>
      </c>
      <c r="Q226" s="32">
        <v>83.146541103553872</v>
      </c>
      <c r="R226" s="32">
        <v>65.55073734785941</v>
      </c>
      <c r="S226" s="35">
        <v>101.66823570960095</v>
      </c>
      <c r="T226" s="72">
        <v>5.1025780000000003</v>
      </c>
      <c r="U226" s="72">
        <v>3.8092792499999999</v>
      </c>
      <c r="V226" s="72">
        <v>1.7854000000000001</v>
      </c>
      <c r="W226" s="35">
        <v>28.5470595</v>
      </c>
      <c r="X226" s="34">
        <v>0.22575500000000001</v>
      </c>
      <c r="Y226" s="72">
        <v>3.0521173333333325</v>
      </c>
      <c r="Z226" s="72">
        <v>2.1316100000000002</v>
      </c>
      <c r="AA226" s="72">
        <v>8.8615099999999991</v>
      </c>
      <c r="AB226" s="70">
        <v>200</v>
      </c>
      <c r="AC226" s="70">
        <v>76.706524999999999</v>
      </c>
      <c r="AD226" s="70">
        <v>28.897205</v>
      </c>
      <c r="AE226" s="74">
        <v>0.15</v>
      </c>
      <c r="AF226" s="124">
        <v>0.02</v>
      </c>
      <c r="BB226" s="137"/>
      <c r="BC226" s="347"/>
      <c r="BD226" s="140"/>
      <c r="BE226" s="139"/>
      <c r="BF226" s="139" t="s">
        <v>255</v>
      </c>
      <c r="BG226" s="42">
        <v>4</v>
      </c>
      <c r="BH226" s="63"/>
      <c r="BI226" s="65"/>
      <c r="BJ226" s="65"/>
      <c r="BK226" s="65"/>
      <c r="BL226" s="63"/>
      <c r="BM226" s="63"/>
      <c r="BN226" s="63"/>
      <c r="BO226" s="63"/>
      <c r="BP226" s="63"/>
      <c r="BQ226" s="63"/>
      <c r="BR226" s="63"/>
      <c r="BS226" s="63"/>
      <c r="BT226" s="63"/>
      <c r="BU226" s="63"/>
      <c r="BV226" s="63"/>
      <c r="BW226" s="65"/>
      <c r="BX226" s="65"/>
      <c r="BY226" s="65"/>
      <c r="BZ226" s="63"/>
      <c r="CA226" s="65"/>
      <c r="CB226" s="65"/>
      <c r="CC226" s="65"/>
      <c r="CD226" s="65"/>
      <c r="CE226" s="65"/>
      <c r="CF226" s="65"/>
      <c r="CG226" s="65"/>
      <c r="CH226" s="65"/>
      <c r="CI226" s="69"/>
    </row>
    <row r="227" spans="1:87" ht="15.75" thickBot="1" x14ac:dyDescent="0.3">
      <c r="A227" s="559">
        <f t="shared" ref="A227:A260" si="8">IF($BE$6=1,BB228,BB229)</f>
        <v>0</v>
      </c>
      <c r="B227" s="157"/>
      <c r="C227" s="156" t="s">
        <v>258</v>
      </c>
      <c r="D227" s="42">
        <v>2</v>
      </c>
      <c r="E227" s="43">
        <v>880</v>
      </c>
      <c r="F227" s="44">
        <v>6.6266259718191742</v>
      </c>
      <c r="G227" s="45">
        <v>6.9286379543941798</v>
      </c>
      <c r="H227" s="45">
        <v>11.166468657634438</v>
      </c>
      <c r="I227" s="43">
        <v>116.0096434858952</v>
      </c>
      <c r="J227" s="43">
        <v>125.80323235039523</v>
      </c>
      <c r="K227" s="43">
        <v>898.31890792491959</v>
      </c>
      <c r="L227" s="43">
        <v>194.08146608271514</v>
      </c>
      <c r="M227" s="43">
        <v>204.73860587707185</v>
      </c>
      <c r="N227" s="43">
        <v>432.8177838405627</v>
      </c>
      <c r="O227" s="43">
        <v>239.67331111640439</v>
      </c>
      <c r="P227" s="43">
        <v>140.22642183376001</v>
      </c>
      <c r="Q227" s="43">
        <v>81.156045048501426</v>
      </c>
      <c r="R227" s="43">
        <v>64.770523032947267</v>
      </c>
      <c r="S227" s="46">
        <v>101.0041641985683</v>
      </c>
      <c r="T227" s="45">
        <v>5.1025780000000003</v>
      </c>
      <c r="U227" s="45">
        <v>3.5952952499999991</v>
      </c>
      <c r="V227" s="45">
        <v>1.5798300000000001</v>
      </c>
      <c r="W227" s="46">
        <v>27.917059500000001</v>
      </c>
      <c r="X227" s="45">
        <v>0.24391500000000002</v>
      </c>
      <c r="Y227" s="45">
        <v>3.3575733333333333</v>
      </c>
      <c r="Z227" s="45">
        <v>1.8679100000000002</v>
      </c>
      <c r="AA227" s="45">
        <v>7.6094399999999993</v>
      </c>
      <c r="AB227" s="43">
        <v>125</v>
      </c>
      <c r="AC227" s="43">
        <v>67.384415000000004</v>
      </c>
      <c r="AD227" s="43">
        <v>26.047205000000005</v>
      </c>
      <c r="AE227" s="47">
        <v>0.05</v>
      </c>
      <c r="AF227" s="117">
        <v>0.02</v>
      </c>
      <c r="BB227" s="145"/>
      <c r="BC227" s="348"/>
      <c r="BD227" s="146"/>
      <c r="BE227" s="151"/>
      <c r="BF227" s="151" t="s">
        <v>256</v>
      </c>
      <c r="BG227" s="92">
        <v>5</v>
      </c>
      <c r="BH227" s="112"/>
      <c r="BI227" s="111"/>
      <c r="BJ227" s="111"/>
      <c r="BK227" s="111"/>
      <c r="BL227" s="112"/>
      <c r="BM227" s="112"/>
      <c r="BN227" s="112"/>
      <c r="BO227" s="112"/>
      <c r="BP227" s="112"/>
      <c r="BQ227" s="112"/>
      <c r="BR227" s="112"/>
      <c r="BS227" s="112"/>
      <c r="BT227" s="112"/>
      <c r="BU227" s="112"/>
      <c r="BV227" s="112"/>
      <c r="BW227" s="111"/>
      <c r="BX227" s="111"/>
      <c r="BY227" s="111"/>
      <c r="BZ227" s="112"/>
      <c r="CA227" s="111"/>
      <c r="CB227" s="111"/>
      <c r="CC227" s="111"/>
      <c r="CD227" s="111"/>
      <c r="CE227" s="111"/>
      <c r="CF227" s="111"/>
      <c r="CG227" s="111"/>
      <c r="CH227" s="111"/>
      <c r="CI227" s="114"/>
    </row>
    <row r="228" spans="1:87" ht="15" customHeight="1" x14ac:dyDescent="0.25">
      <c r="A228" s="559">
        <f t="shared" si="8"/>
        <v>0</v>
      </c>
      <c r="B228" s="157"/>
      <c r="C228" s="156" t="s">
        <v>259</v>
      </c>
      <c r="D228" s="42">
        <v>3</v>
      </c>
      <c r="E228" s="43">
        <v>880</v>
      </c>
      <c r="F228" s="44">
        <v>6.0489108124571676</v>
      </c>
      <c r="G228" s="45">
        <v>6.1953829428294194</v>
      </c>
      <c r="H228" s="45">
        <v>10.343075472060697</v>
      </c>
      <c r="I228" s="43">
        <v>99.93136690447011</v>
      </c>
      <c r="J228" s="43">
        <v>94.315777613259854</v>
      </c>
      <c r="K228" s="43">
        <v>903.91299677776374</v>
      </c>
      <c r="L228" s="43">
        <v>147.3116301972002</v>
      </c>
      <c r="M228" s="43">
        <v>242.72098645247945</v>
      </c>
      <c r="N228" s="43">
        <v>486.70382699446759</v>
      </c>
      <c r="O228" s="43">
        <v>277.366870424681</v>
      </c>
      <c r="P228" s="43">
        <v>137.27021126085239</v>
      </c>
      <c r="Q228" s="43">
        <v>75.855844253129845</v>
      </c>
      <c r="R228" s="43">
        <v>62.90259414376257</v>
      </c>
      <c r="S228" s="46">
        <v>95.210826903995752</v>
      </c>
      <c r="T228" s="45">
        <v>5.1025780000000003</v>
      </c>
      <c r="U228" s="45">
        <v>3.3578032499999995</v>
      </c>
      <c r="V228" s="45">
        <v>1.4142599999999999</v>
      </c>
      <c r="W228" s="46">
        <v>26.387059499999999</v>
      </c>
      <c r="X228" s="45">
        <v>0.25167500000000004</v>
      </c>
      <c r="Y228" s="45">
        <v>3.4327893333333339</v>
      </c>
      <c r="Z228" s="45">
        <v>1.6327099999999999</v>
      </c>
      <c r="AA228" s="45">
        <v>6.5845900000000004</v>
      </c>
      <c r="AB228" s="43">
        <v>125</v>
      </c>
      <c r="AC228" s="43">
        <v>59.125184999999995</v>
      </c>
      <c r="AD228" s="43">
        <v>23.697205000000004</v>
      </c>
      <c r="AE228" s="47">
        <v>0.05</v>
      </c>
      <c r="AF228" s="117">
        <v>0.02</v>
      </c>
      <c r="BB228" s="377" t="s">
        <v>977</v>
      </c>
      <c r="BC228" s="377" t="s">
        <v>978</v>
      </c>
      <c r="BD228" s="152" t="s">
        <v>9</v>
      </c>
      <c r="BE228" s="153"/>
      <c r="BF228" s="153" t="s">
        <v>257</v>
      </c>
      <c r="BG228" s="31">
        <v>1</v>
      </c>
      <c r="BH228" s="32"/>
      <c r="BI228" s="33"/>
      <c r="BJ228" s="34"/>
      <c r="BK228" s="34"/>
      <c r="BL228" s="32"/>
      <c r="BM228" s="32"/>
      <c r="BN228" s="32"/>
      <c r="BO228" s="32"/>
      <c r="BP228" s="32"/>
      <c r="BQ228" s="32"/>
      <c r="BR228" s="32"/>
      <c r="BS228" s="32"/>
      <c r="BT228" s="32"/>
      <c r="BU228" s="32"/>
      <c r="BV228" s="35"/>
      <c r="BW228" s="72"/>
      <c r="BX228" s="72"/>
      <c r="BY228" s="72"/>
      <c r="BZ228" s="35"/>
      <c r="CA228" s="34"/>
      <c r="CB228" s="72"/>
      <c r="CC228" s="72"/>
      <c r="CD228" s="72"/>
      <c r="CE228" s="70"/>
      <c r="CF228" s="70"/>
      <c r="CG228" s="70"/>
      <c r="CH228" s="74"/>
      <c r="CI228" s="124"/>
    </row>
    <row r="229" spans="1:87" ht="15" x14ac:dyDescent="0.25">
      <c r="A229" s="559">
        <f t="shared" si="8"/>
        <v>0</v>
      </c>
      <c r="B229" s="157"/>
      <c r="C229" s="156" t="s">
        <v>260</v>
      </c>
      <c r="D229" s="42">
        <v>4</v>
      </c>
      <c r="E229" s="43">
        <v>880</v>
      </c>
      <c r="F229" s="44">
        <v>5.4419500900606783</v>
      </c>
      <c r="G229" s="45">
        <v>5.4267428101867043</v>
      </c>
      <c r="H229" s="45">
        <v>9.4661814737744816</v>
      </c>
      <c r="I229" s="43">
        <v>87.286836363255389</v>
      </c>
      <c r="J229" s="43">
        <v>75.870947625803723</v>
      </c>
      <c r="K229" s="43">
        <v>905.90781940969168</v>
      </c>
      <c r="L229" s="43">
        <v>119.81696465008581</v>
      </c>
      <c r="M229" s="43">
        <v>281.39976947475208</v>
      </c>
      <c r="N229" s="43">
        <v>535.34106567244089</v>
      </c>
      <c r="O229" s="43">
        <v>320.85017000084588</v>
      </c>
      <c r="P229" s="43">
        <v>105.3019873586494</v>
      </c>
      <c r="Q229" s="43">
        <v>69.365531753163623</v>
      </c>
      <c r="R229" s="43">
        <v>61.446753725701434</v>
      </c>
      <c r="S229" s="46">
        <v>94.438701094396436</v>
      </c>
      <c r="T229" s="45">
        <v>5.1025780000000003</v>
      </c>
      <c r="U229" s="45">
        <v>3.0968032499999998</v>
      </c>
      <c r="V229" s="45">
        <v>1.2886900000000001</v>
      </c>
      <c r="W229" s="46">
        <v>23.957059500000003</v>
      </c>
      <c r="X229" s="45">
        <v>0.24903499999999998</v>
      </c>
      <c r="Y229" s="45">
        <v>3.2777653333333334</v>
      </c>
      <c r="Z229" s="45">
        <v>1.4260099999999998</v>
      </c>
      <c r="AA229" s="45">
        <v>5.7869600000000005</v>
      </c>
      <c r="AB229" s="43">
        <v>125</v>
      </c>
      <c r="AC229" s="43">
        <v>51.928834999999992</v>
      </c>
      <c r="AD229" s="43">
        <v>21.847205000000002</v>
      </c>
      <c r="AE229" s="47">
        <v>0.05</v>
      </c>
      <c r="AF229" s="117">
        <v>0.02</v>
      </c>
      <c r="BB229" s="154"/>
      <c r="BC229" s="349"/>
      <c r="BD229" s="155" t="s">
        <v>11</v>
      </c>
      <c r="BE229" s="356"/>
      <c r="BF229" s="156" t="s">
        <v>258</v>
      </c>
      <c r="BG229" s="42">
        <v>2</v>
      </c>
      <c r="BH229" s="43"/>
      <c r="BI229" s="44"/>
      <c r="BJ229" s="45"/>
      <c r="BK229" s="45"/>
      <c r="BL229" s="43"/>
      <c r="BM229" s="43"/>
      <c r="BN229" s="43"/>
      <c r="BO229" s="43"/>
      <c r="BP229" s="43"/>
      <c r="BQ229" s="43"/>
      <c r="BR229" s="43"/>
      <c r="BS229" s="43"/>
      <c r="BT229" s="43"/>
      <c r="BU229" s="43"/>
      <c r="BV229" s="46"/>
      <c r="BW229" s="45"/>
      <c r="BX229" s="45"/>
      <c r="BY229" s="45"/>
      <c r="BZ229" s="46"/>
      <c r="CA229" s="45"/>
      <c r="CB229" s="45"/>
      <c r="CC229" s="45"/>
      <c r="CD229" s="45"/>
      <c r="CE229" s="43"/>
      <c r="CF229" s="43"/>
      <c r="CG229" s="43"/>
      <c r="CH229" s="47"/>
      <c r="CI229" s="117"/>
    </row>
    <row r="230" spans="1:87" ht="15" x14ac:dyDescent="0.25">
      <c r="A230" s="559">
        <f t="shared" si="8"/>
        <v>0</v>
      </c>
      <c r="B230" s="157"/>
      <c r="C230" s="156" t="s">
        <v>261</v>
      </c>
      <c r="D230" s="42">
        <v>5</v>
      </c>
      <c r="E230" s="43">
        <v>880</v>
      </c>
      <c r="F230" s="44">
        <v>4.86229992582048</v>
      </c>
      <c r="G230" s="45">
        <v>4.6949429524354436</v>
      </c>
      <c r="H230" s="45">
        <v>8.6149804119892384</v>
      </c>
      <c r="I230" s="43">
        <v>77.191315599423007</v>
      </c>
      <c r="J230" s="43">
        <v>63.775536054251688</v>
      </c>
      <c r="K230" s="43">
        <v>908.07647962699252</v>
      </c>
      <c r="L230" s="43">
        <v>101.66699046351296</v>
      </c>
      <c r="M230" s="43">
        <v>300.65971796518357</v>
      </c>
      <c r="N230" s="43">
        <v>556.19377247605928</v>
      </c>
      <c r="O230" s="43">
        <v>341.16111043643804</v>
      </c>
      <c r="P230" s="43">
        <v>103.45895966943985</v>
      </c>
      <c r="Q230" s="43">
        <v>62.963688357500267</v>
      </c>
      <c r="R230" s="43">
        <v>60.321060612651088</v>
      </c>
      <c r="S230" s="46">
        <v>92.073104629494651</v>
      </c>
      <c r="T230" s="45">
        <v>5.1025780000000003</v>
      </c>
      <c r="U230" s="45">
        <v>2.81229525</v>
      </c>
      <c r="V230" s="45">
        <v>1.2031200000000002</v>
      </c>
      <c r="W230" s="46">
        <v>20.627059500000001</v>
      </c>
      <c r="X230" s="45">
        <v>0.23599499999999998</v>
      </c>
      <c r="Y230" s="45">
        <v>2.892501333333334</v>
      </c>
      <c r="Z230" s="45">
        <v>1.2478100000000003</v>
      </c>
      <c r="AA230" s="45">
        <v>5.2165499999999998</v>
      </c>
      <c r="AB230" s="43">
        <v>75</v>
      </c>
      <c r="AC230" s="43">
        <v>45.795364999999997</v>
      </c>
      <c r="AD230" s="43">
        <v>20.497205000000001</v>
      </c>
      <c r="AE230" s="47">
        <v>0.05</v>
      </c>
      <c r="AF230" s="117">
        <v>0.02</v>
      </c>
      <c r="BB230" s="154"/>
      <c r="BC230" s="349"/>
      <c r="BD230" s="157"/>
      <c r="BE230" s="156"/>
      <c r="BF230" s="156" t="s">
        <v>259</v>
      </c>
      <c r="BG230" s="42">
        <v>3</v>
      </c>
      <c r="BH230" s="43"/>
      <c r="BI230" s="44"/>
      <c r="BJ230" s="45"/>
      <c r="BK230" s="45"/>
      <c r="BL230" s="43"/>
      <c r="BM230" s="43"/>
      <c r="BN230" s="43"/>
      <c r="BO230" s="43"/>
      <c r="BP230" s="43"/>
      <c r="BQ230" s="43"/>
      <c r="BR230" s="43"/>
      <c r="BS230" s="43"/>
      <c r="BT230" s="43"/>
      <c r="BU230" s="43"/>
      <c r="BV230" s="46"/>
      <c r="BW230" s="45"/>
      <c r="BX230" s="45"/>
      <c r="BY230" s="45"/>
      <c r="BZ230" s="46"/>
      <c r="CA230" s="45"/>
      <c r="CB230" s="45"/>
      <c r="CC230" s="45"/>
      <c r="CD230" s="45"/>
      <c r="CE230" s="43"/>
      <c r="CF230" s="43"/>
      <c r="CG230" s="43"/>
      <c r="CH230" s="47"/>
      <c r="CI230" s="117"/>
    </row>
    <row r="231" spans="1:87" ht="15" x14ac:dyDescent="0.25">
      <c r="A231" s="559">
        <f t="shared" si="8"/>
        <v>0</v>
      </c>
      <c r="B231" s="158" t="str">
        <f>IF($BE$6=1,BD233,BD234)</f>
        <v>GR (1. Aufw.)</v>
      </c>
      <c r="C231" s="159" t="s">
        <v>262</v>
      </c>
      <c r="D231" s="55">
        <v>1</v>
      </c>
      <c r="E231" s="56">
        <v>880</v>
      </c>
      <c r="F231" s="57">
        <v>6.967776468929145</v>
      </c>
      <c r="G231" s="58">
        <v>7.3762996691353075</v>
      </c>
      <c r="H231" s="58">
        <v>11.631005740363355</v>
      </c>
      <c r="I231" s="56">
        <v>118.11161211389027</v>
      </c>
      <c r="J231" s="56">
        <v>122.93608189007537</v>
      </c>
      <c r="K231" s="56">
        <v>901.66212226113953</v>
      </c>
      <c r="L231" s="56">
        <v>189.83928076575492</v>
      </c>
      <c r="M231" s="56">
        <v>161.09456989240152</v>
      </c>
      <c r="N231" s="56">
        <v>360.99915841131258</v>
      </c>
      <c r="O231" s="56">
        <v>197.39780433070555</v>
      </c>
      <c r="P231" s="56">
        <v>246.00508412986576</v>
      </c>
      <c r="Q231" s="56">
        <v>84.623604484132557</v>
      </c>
      <c r="R231" s="56">
        <v>64.614545335993469</v>
      </c>
      <c r="S231" s="59">
        <v>97.420525457144635</v>
      </c>
      <c r="T231" s="58">
        <v>5.1025780000000003</v>
      </c>
      <c r="U231" s="58">
        <v>3.8092792499999999</v>
      </c>
      <c r="V231" s="58">
        <v>1.7854000000000001</v>
      </c>
      <c r="W231" s="59">
        <v>28.5470595</v>
      </c>
      <c r="X231" s="58">
        <v>0.22575500000000001</v>
      </c>
      <c r="Y231" s="58">
        <v>4.2611239999999997</v>
      </c>
      <c r="Z231" s="58">
        <v>2.1316100000000002</v>
      </c>
      <c r="AA231" s="58">
        <v>8.1511349999999982</v>
      </c>
      <c r="AB231" s="56">
        <v>200</v>
      </c>
      <c r="AC231" s="56">
        <v>57.370519999999992</v>
      </c>
      <c r="AD231" s="56">
        <v>27.398159999999997</v>
      </c>
      <c r="AE231" s="60">
        <v>0.15</v>
      </c>
      <c r="AF231" s="122">
        <v>0.02</v>
      </c>
      <c r="BB231" s="154"/>
      <c r="BC231" s="349"/>
      <c r="BD231" s="157"/>
      <c r="BE231" s="156"/>
      <c r="BF231" s="156" t="s">
        <v>260</v>
      </c>
      <c r="BG231" s="42">
        <v>4</v>
      </c>
      <c r="BH231" s="43"/>
      <c r="BI231" s="44"/>
      <c r="BJ231" s="45"/>
      <c r="BK231" s="45"/>
      <c r="BL231" s="43"/>
      <c r="BM231" s="43"/>
      <c r="BN231" s="43"/>
      <c r="BO231" s="43"/>
      <c r="BP231" s="43"/>
      <c r="BQ231" s="43"/>
      <c r="BR231" s="43"/>
      <c r="BS231" s="43"/>
      <c r="BT231" s="43"/>
      <c r="BU231" s="43"/>
      <c r="BV231" s="46"/>
      <c r="BW231" s="45"/>
      <c r="BX231" s="45"/>
      <c r="BY231" s="45"/>
      <c r="BZ231" s="46"/>
      <c r="CA231" s="45"/>
      <c r="CB231" s="45"/>
      <c r="CC231" s="45"/>
      <c r="CD231" s="45"/>
      <c r="CE231" s="43"/>
      <c r="CF231" s="43"/>
      <c r="CG231" s="43"/>
      <c r="CH231" s="47"/>
      <c r="CI231" s="117"/>
    </row>
    <row r="232" spans="1:87" ht="15" x14ac:dyDescent="0.25">
      <c r="A232" s="559">
        <f t="shared" si="8"/>
        <v>0</v>
      </c>
      <c r="B232" s="157"/>
      <c r="C232" s="156" t="s">
        <v>263</v>
      </c>
      <c r="D232" s="42">
        <v>2</v>
      </c>
      <c r="E232" s="63">
        <v>880</v>
      </c>
      <c r="F232" s="64">
        <v>6.855955781400386</v>
      </c>
      <c r="G232" s="65">
        <v>7.2359120386003806</v>
      </c>
      <c r="H232" s="65">
        <v>11.471381272702846</v>
      </c>
      <c r="I232" s="63">
        <v>114.66925079078587</v>
      </c>
      <c r="J232" s="63">
        <v>115.74387999940031</v>
      </c>
      <c r="K232" s="63">
        <v>900.29806431456973</v>
      </c>
      <c r="L232" s="63">
        <v>179.14322147961022</v>
      </c>
      <c r="M232" s="63">
        <v>181.62638886872364</v>
      </c>
      <c r="N232" s="63">
        <v>382.92411634275362</v>
      </c>
      <c r="O232" s="63">
        <v>215.69749266624294</v>
      </c>
      <c r="P232" s="63">
        <v>198.20454307100812</v>
      </c>
      <c r="Q232" s="63">
        <v>83.76088704868674</v>
      </c>
      <c r="R232" s="63">
        <v>64.248705439417975</v>
      </c>
      <c r="S232" s="66">
        <v>97.100931789137661</v>
      </c>
      <c r="T232" s="65">
        <v>5.1025780000000003</v>
      </c>
      <c r="U232" s="65">
        <v>3.5952952499999991</v>
      </c>
      <c r="V232" s="65">
        <v>1.5798300000000001</v>
      </c>
      <c r="W232" s="66">
        <v>27.917059500000001</v>
      </c>
      <c r="X232" s="65">
        <v>0.24391500000000002</v>
      </c>
      <c r="Y232" s="65">
        <v>4.5665800000000001</v>
      </c>
      <c r="Z232" s="65">
        <v>1.8679100000000002</v>
      </c>
      <c r="AA232" s="65">
        <v>6.8990649999999984</v>
      </c>
      <c r="AB232" s="63">
        <v>125</v>
      </c>
      <c r="AC232" s="63">
        <v>48.048409999999997</v>
      </c>
      <c r="AD232" s="63">
        <v>24.548160000000003</v>
      </c>
      <c r="AE232" s="67">
        <v>0.05</v>
      </c>
      <c r="AF232" s="123">
        <v>0.02</v>
      </c>
      <c r="BB232" s="154"/>
      <c r="BC232" s="349"/>
      <c r="BD232" s="157"/>
      <c r="BE232" s="156"/>
      <c r="BF232" s="156" t="s">
        <v>261</v>
      </c>
      <c r="BG232" s="42">
        <v>5</v>
      </c>
      <c r="BH232" s="43"/>
      <c r="BI232" s="44"/>
      <c r="BJ232" s="45"/>
      <c r="BK232" s="45"/>
      <c r="BL232" s="43"/>
      <c r="BM232" s="43"/>
      <c r="BN232" s="43"/>
      <c r="BO232" s="43"/>
      <c r="BP232" s="43"/>
      <c r="BQ232" s="43"/>
      <c r="BR232" s="43"/>
      <c r="BS232" s="43"/>
      <c r="BT232" s="43"/>
      <c r="BU232" s="43"/>
      <c r="BV232" s="46"/>
      <c r="BW232" s="45"/>
      <c r="BX232" s="45"/>
      <c r="BY232" s="45"/>
      <c r="BZ232" s="46"/>
      <c r="CA232" s="45"/>
      <c r="CB232" s="45"/>
      <c r="CC232" s="45"/>
      <c r="CD232" s="45"/>
      <c r="CE232" s="43"/>
      <c r="CF232" s="43"/>
      <c r="CG232" s="43"/>
      <c r="CH232" s="47"/>
      <c r="CI232" s="117"/>
    </row>
    <row r="233" spans="1:87" ht="15" x14ac:dyDescent="0.25">
      <c r="A233" s="559">
        <f t="shared" si="8"/>
        <v>0</v>
      </c>
      <c r="B233" s="157"/>
      <c r="C233" s="156" t="s">
        <v>264</v>
      </c>
      <c r="D233" s="42">
        <v>3</v>
      </c>
      <c r="E233" s="63">
        <v>880</v>
      </c>
      <c r="F233" s="64">
        <v>6.5141253214986028</v>
      </c>
      <c r="G233" s="65">
        <v>6.8063868804095691</v>
      </c>
      <c r="H233" s="65">
        <v>10.982405285300377</v>
      </c>
      <c r="I233" s="63">
        <v>102.0483894736864</v>
      </c>
      <c r="J233" s="63">
        <v>89.597655593315196</v>
      </c>
      <c r="K233" s="63">
        <v>906.0299175986529</v>
      </c>
      <c r="L233" s="63">
        <v>140.30989199272435</v>
      </c>
      <c r="M233" s="63">
        <v>213.09095461877413</v>
      </c>
      <c r="N233" s="63">
        <v>422.79976015363468</v>
      </c>
      <c r="O233" s="63">
        <v>245.61921264705978</v>
      </c>
      <c r="P233" s="63">
        <v>205.93478466116602</v>
      </c>
      <c r="Q233" s="63">
        <v>80.331975471397712</v>
      </c>
      <c r="R233" s="63">
        <v>62.540998415816901</v>
      </c>
      <c r="S233" s="66">
        <v>92.815195284538348</v>
      </c>
      <c r="T233" s="65">
        <v>5.1025780000000003</v>
      </c>
      <c r="U233" s="65">
        <v>3.3578032499999995</v>
      </c>
      <c r="V233" s="65">
        <v>1.4142599999999999</v>
      </c>
      <c r="W233" s="66">
        <v>26.387059499999999</v>
      </c>
      <c r="X233" s="65">
        <v>0.25167500000000004</v>
      </c>
      <c r="Y233" s="65">
        <v>4.6417959999999994</v>
      </c>
      <c r="Z233" s="65">
        <v>1.6327099999999999</v>
      </c>
      <c r="AA233" s="65">
        <v>5.8742149999999995</v>
      </c>
      <c r="AB233" s="63">
        <v>125</v>
      </c>
      <c r="AC233" s="63">
        <v>39.789179999999995</v>
      </c>
      <c r="AD233" s="63">
        <v>22.198160000000001</v>
      </c>
      <c r="AE233" s="67">
        <v>0.05</v>
      </c>
      <c r="AF233" s="123">
        <v>0.02</v>
      </c>
      <c r="BB233" s="154"/>
      <c r="BC233" s="349"/>
      <c r="BD233" s="158" t="s">
        <v>16</v>
      </c>
      <c r="BE233" s="159"/>
      <c r="BF233" s="159" t="s">
        <v>262</v>
      </c>
      <c r="BG233" s="55">
        <v>1</v>
      </c>
      <c r="BH233" s="56"/>
      <c r="BI233" s="57"/>
      <c r="BJ233" s="58"/>
      <c r="BK233" s="58"/>
      <c r="BL233" s="56"/>
      <c r="BM233" s="56"/>
      <c r="BN233" s="56"/>
      <c r="BO233" s="56"/>
      <c r="BP233" s="56"/>
      <c r="BQ233" s="56"/>
      <c r="BR233" s="56"/>
      <c r="BS233" s="56"/>
      <c r="BT233" s="56"/>
      <c r="BU233" s="56"/>
      <c r="BV233" s="59"/>
      <c r="BW233" s="58"/>
      <c r="BX233" s="58"/>
      <c r="BY233" s="58"/>
      <c r="BZ233" s="59"/>
      <c r="CA233" s="58"/>
      <c r="CB233" s="58"/>
      <c r="CC233" s="58"/>
      <c r="CD233" s="58"/>
      <c r="CE233" s="56"/>
      <c r="CF233" s="56"/>
      <c r="CG233" s="56"/>
      <c r="CH233" s="60"/>
      <c r="CI233" s="122"/>
    </row>
    <row r="234" spans="1:87" ht="15" x14ac:dyDescent="0.25">
      <c r="A234" s="559">
        <f t="shared" si="8"/>
        <v>0</v>
      </c>
      <c r="B234" s="157"/>
      <c r="C234" s="156" t="s">
        <v>265</v>
      </c>
      <c r="D234" s="42">
        <v>4</v>
      </c>
      <c r="E234" s="63">
        <v>880</v>
      </c>
      <c r="F234" s="64">
        <v>6.1373157515355201</v>
      </c>
      <c r="G234" s="65">
        <v>6.3298652670540871</v>
      </c>
      <c r="H234" s="65">
        <v>10.444093217874315</v>
      </c>
      <c r="I234" s="63">
        <v>90.405360707763123</v>
      </c>
      <c r="J234" s="63">
        <v>68.544711957089319</v>
      </c>
      <c r="K234" s="63">
        <v>910.29842954620131</v>
      </c>
      <c r="L234" s="63">
        <v>108.86103108979202</v>
      </c>
      <c r="M234" s="63">
        <v>247.02995084467878</v>
      </c>
      <c r="N234" s="63">
        <v>476.94373943362081</v>
      </c>
      <c r="O234" s="63">
        <v>288.45621953703687</v>
      </c>
      <c r="P234" s="63">
        <v>170.94999640506535</v>
      </c>
      <c r="Q234" s="63">
        <v>76.153474703402935</v>
      </c>
      <c r="R234" s="63">
        <v>60.758711975691782</v>
      </c>
      <c r="S234" s="66">
        <v>89.944742130191571</v>
      </c>
      <c r="T234" s="65">
        <v>5.1025780000000003</v>
      </c>
      <c r="U234" s="65">
        <v>3.0968032499999998</v>
      </c>
      <c r="V234" s="65">
        <v>1.2886900000000001</v>
      </c>
      <c r="W234" s="66">
        <v>23.957059500000003</v>
      </c>
      <c r="X234" s="65">
        <v>0.24903499999999998</v>
      </c>
      <c r="Y234" s="65">
        <v>4.4867719999999993</v>
      </c>
      <c r="Z234" s="65">
        <v>1.4260099999999998</v>
      </c>
      <c r="AA234" s="65">
        <v>5.0765849999999997</v>
      </c>
      <c r="AB234" s="63">
        <v>125</v>
      </c>
      <c r="AC234" s="63">
        <v>32.592829999999992</v>
      </c>
      <c r="AD234" s="63">
        <v>20.34816</v>
      </c>
      <c r="AE234" s="67">
        <v>0.05</v>
      </c>
      <c r="AF234" s="123">
        <v>0.02</v>
      </c>
      <c r="BB234" s="154"/>
      <c r="BC234" s="349"/>
      <c r="BD234" s="155" t="s">
        <v>18</v>
      </c>
      <c r="BE234" s="356"/>
      <c r="BF234" s="156" t="s">
        <v>263</v>
      </c>
      <c r="BG234" s="42">
        <v>2</v>
      </c>
      <c r="BH234" s="63"/>
      <c r="BI234" s="64"/>
      <c r="BJ234" s="65"/>
      <c r="BK234" s="65"/>
      <c r="BL234" s="63"/>
      <c r="BM234" s="63"/>
      <c r="BN234" s="63"/>
      <c r="BO234" s="63"/>
      <c r="BP234" s="63"/>
      <c r="BQ234" s="63"/>
      <c r="BR234" s="63"/>
      <c r="BS234" s="63"/>
      <c r="BT234" s="63"/>
      <c r="BU234" s="63"/>
      <c r="BV234" s="66"/>
      <c r="BW234" s="65"/>
      <c r="BX234" s="65"/>
      <c r="BY234" s="65"/>
      <c r="BZ234" s="66"/>
      <c r="CA234" s="65"/>
      <c r="CB234" s="65"/>
      <c r="CC234" s="65"/>
      <c r="CD234" s="65"/>
      <c r="CE234" s="63"/>
      <c r="CF234" s="63"/>
      <c r="CG234" s="63"/>
      <c r="CH234" s="67"/>
      <c r="CI234" s="123"/>
    </row>
    <row r="235" spans="1:87" ht="15" x14ac:dyDescent="0.25">
      <c r="A235" s="559">
        <f t="shared" si="8"/>
        <v>0</v>
      </c>
      <c r="B235" s="157"/>
      <c r="C235" s="156" t="s">
        <v>266</v>
      </c>
      <c r="D235" s="42">
        <v>5</v>
      </c>
      <c r="E235" s="63">
        <v>880</v>
      </c>
      <c r="F235" s="64">
        <v>5.4343096758574809</v>
      </c>
      <c r="G235" s="65">
        <v>5.4263378895106626</v>
      </c>
      <c r="H235" s="65">
        <v>9.4452324473149201</v>
      </c>
      <c r="I235" s="63">
        <v>79.531984313071661</v>
      </c>
      <c r="J235" s="63">
        <v>56.924076347236628</v>
      </c>
      <c r="K235" s="63">
        <v>912.20791237960339</v>
      </c>
      <c r="L235" s="63">
        <v>91.321720207497535</v>
      </c>
      <c r="M235" s="63">
        <v>278.85542551817923</v>
      </c>
      <c r="N235" s="63">
        <v>515.43845205775415</v>
      </c>
      <c r="O235" s="63">
        <v>320.64085992453101</v>
      </c>
      <c r="P235" s="63">
        <v>149.19904284056855</v>
      </c>
      <c r="Q235" s="63">
        <v>68.747378327871729</v>
      </c>
      <c r="R235" s="63">
        <v>59.610437829230385</v>
      </c>
      <c r="S235" s="66">
        <v>88.318258792498995</v>
      </c>
      <c r="T235" s="65">
        <v>5.1025780000000003</v>
      </c>
      <c r="U235" s="65">
        <v>2.81229525</v>
      </c>
      <c r="V235" s="65">
        <v>1.2031200000000002</v>
      </c>
      <c r="W235" s="66">
        <v>20.627059500000001</v>
      </c>
      <c r="X235" s="65">
        <v>0.23599499999999998</v>
      </c>
      <c r="Y235" s="65">
        <v>4.1015079999999999</v>
      </c>
      <c r="Z235" s="65">
        <v>1.2478100000000003</v>
      </c>
      <c r="AA235" s="65">
        <v>4.5061749999999989</v>
      </c>
      <c r="AB235" s="63">
        <v>75</v>
      </c>
      <c r="AC235" s="63">
        <v>26.459359999999997</v>
      </c>
      <c r="AD235" s="63">
        <v>18.998159999999999</v>
      </c>
      <c r="AE235" s="67">
        <v>0.05</v>
      </c>
      <c r="AF235" s="123">
        <v>0.02</v>
      </c>
      <c r="BB235" s="154"/>
      <c r="BC235" s="349"/>
      <c r="BD235" s="157"/>
      <c r="BE235" s="156"/>
      <c r="BF235" s="156" t="s">
        <v>264</v>
      </c>
      <c r="BG235" s="42">
        <v>3</v>
      </c>
      <c r="BH235" s="63"/>
      <c r="BI235" s="64"/>
      <c r="BJ235" s="65"/>
      <c r="BK235" s="65"/>
      <c r="BL235" s="63"/>
      <c r="BM235" s="63"/>
      <c r="BN235" s="63"/>
      <c r="BO235" s="63"/>
      <c r="BP235" s="63"/>
      <c r="BQ235" s="63"/>
      <c r="BR235" s="63"/>
      <c r="BS235" s="63"/>
      <c r="BT235" s="63"/>
      <c r="BU235" s="63"/>
      <c r="BV235" s="66"/>
      <c r="BW235" s="65"/>
      <c r="BX235" s="65"/>
      <c r="BY235" s="65"/>
      <c r="BZ235" s="66"/>
      <c r="CA235" s="65"/>
      <c r="CB235" s="65"/>
      <c r="CC235" s="65"/>
      <c r="CD235" s="65"/>
      <c r="CE235" s="63"/>
      <c r="CF235" s="63"/>
      <c r="CG235" s="63"/>
      <c r="CH235" s="67"/>
      <c r="CI235" s="123"/>
    </row>
    <row r="236" spans="1:87" ht="15" x14ac:dyDescent="0.25">
      <c r="A236" s="559">
        <f t="shared" si="8"/>
        <v>0</v>
      </c>
      <c r="B236" s="158" t="str">
        <f>IF($BE$6=1,BD238,BD239)</f>
        <v>A (1. Aufw.)</v>
      </c>
      <c r="C236" s="159" t="s">
        <v>267</v>
      </c>
      <c r="D236" s="55">
        <v>1</v>
      </c>
      <c r="E236" s="70">
        <v>880</v>
      </c>
      <c r="F236" s="71">
        <v>6.8090024592339571</v>
      </c>
      <c r="G236" s="72">
        <v>7.1537435823905122</v>
      </c>
      <c r="H236" s="72">
        <v>11.432466964374678</v>
      </c>
      <c r="I236" s="70">
        <v>124.12463402354146</v>
      </c>
      <c r="J236" s="70">
        <v>144.77690512120154</v>
      </c>
      <c r="K236" s="70">
        <v>894.66272906921256</v>
      </c>
      <c r="L236" s="70">
        <v>222.40409878231054</v>
      </c>
      <c r="M236" s="70">
        <v>160.43768111034191</v>
      </c>
      <c r="N236" s="70">
        <v>352.86709540533502</v>
      </c>
      <c r="O236" s="70">
        <v>202.26187836507927</v>
      </c>
      <c r="P236" s="70">
        <v>170.24446017700461</v>
      </c>
      <c r="Q236" s="70">
        <v>82.515693700935671</v>
      </c>
      <c r="R236" s="70">
        <v>65.495958959623181</v>
      </c>
      <c r="S236" s="73">
        <v>104.35305212631798</v>
      </c>
      <c r="T236" s="72">
        <v>6.7950390000000009</v>
      </c>
      <c r="U236" s="72">
        <v>3.8092792499999999</v>
      </c>
      <c r="V236" s="72">
        <v>1.9301500000000003</v>
      </c>
      <c r="W236" s="73">
        <v>30.030718499999995</v>
      </c>
      <c r="X236" s="72">
        <v>0.15649666666666667</v>
      </c>
      <c r="Y236" s="72">
        <v>3.0521173333333325</v>
      </c>
      <c r="Z236" s="72">
        <v>2.1316100000000002</v>
      </c>
      <c r="AA236" s="72">
        <v>8.8615099999999991</v>
      </c>
      <c r="AB236" s="70">
        <v>200</v>
      </c>
      <c r="AC236" s="70">
        <v>76.706524999999999</v>
      </c>
      <c r="AD236" s="70">
        <v>28.897205</v>
      </c>
      <c r="AE236" s="74">
        <v>0.15</v>
      </c>
      <c r="AF236" s="124">
        <v>0.02</v>
      </c>
      <c r="BB236" s="154"/>
      <c r="BC236" s="349"/>
      <c r="BD236" s="157"/>
      <c r="BE236" s="156"/>
      <c r="BF236" s="156" t="s">
        <v>265</v>
      </c>
      <c r="BG236" s="42">
        <v>4</v>
      </c>
      <c r="BH236" s="63"/>
      <c r="BI236" s="64"/>
      <c r="BJ236" s="65"/>
      <c r="BK236" s="65"/>
      <c r="BL236" s="63"/>
      <c r="BM236" s="63"/>
      <c r="BN236" s="63"/>
      <c r="BO236" s="63"/>
      <c r="BP236" s="63"/>
      <c r="BQ236" s="63"/>
      <c r="BR236" s="63"/>
      <c r="BS236" s="63"/>
      <c r="BT236" s="63"/>
      <c r="BU236" s="63"/>
      <c r="BV236" s="66"/>
      <c r="BW236" s="65"/>
      <c r="BX236" s="65"/>
      <c r="BY236" s="65"/>
      <c r="BZ236" s="66"/>
      <c r="CA236" s="65"/>
      <c r="CB236" s="65"/>
      <c r="CC236" s="65"/>
      <c r="CD236" s="65"/>
      <c r="CE236" s="63"/>
      <c r="CF236" s="63"/>
      <c r="CG236" s="63"/>
      <c r="CH236" s="67"/>
      <c r="CI236" s="123"/>
    </row>
    <row r="237" spans="1:87" ht="15" x14ac:dyDescent="0.25">
      <c r="A237" s="559">
        <f t="shared" si="8"/>
        <v>0</v>
      </c>
      <c r="B237" s="157"/>
      <c r="C237" s="156" t="s">
        <v>268</v>
      </c>
      <c r="D237" s="42">
        <v>2</v>
      </c>
      <c r="E237" s="43">
        <v>880</v>
      </c>
      <c r="F237" s="44">
        <v>6.5468288526825766</v>
      </c>
      <c r="G237" s="45">
        <v>6.8265027047354527</v>
      </c>
      <c r="H237" s="45">
        <v>11.054233907556556</v>
      </c>
      <c r="I237" s="43">
        <v>115.58705468581829</v>
      </c>
      <c r="J237" s="43">
        <v>126.76884436767135</v>
      </c>
      <c r="K237" s="43">
        <v>896.00036235555285</v>
      </c>
      <c r="L237" s="43">
        <v>195.50361437216011</v>
      </c>
      <c r="M237" s="43">
        <v>186.72894746655518</v>
      </c>
      <c r="N237" s="43">
        <v>381.48043183808295</v>
      </c>
      <c r="O237" s="43">
        <v>225.72170388448561</v>
      </c>
      <c r="P237" s="43">
        <v>137.23614360448096</v>
      </c>
      <c r="Q237" s="43">
        <v>80.418433957148324</v>
      </c>
      <c r="R237" s="43">
        <v>64.827540442512145</v>
      </c>
      <c r="S237" s="46">
        <v>103.21614955291015</v>
      </c>
      <c r="T237" s="45">
        <v>6.7950390000000009</v>
      </c>
      <c r="U237" s="45">
        <v>3.5952952499999991</v>
      </c>
      <c r="V237" s="45">
        <v>1.7245800000000002</v>
      </c>
      <c r="W237" s="46">
        <v>29.4007185</v>
      </c>
      <c r="X237" s="45">
        <v>0.17465666666666665</v>
      </c>
      <c r="Y237" s="45">
        <v>3.3575733333333333</v>
      </c>
      <c r="Z237" s="45">
        <v>1.8679100000000002</v>
      </c>
      <c r="AA237" s="45">
        <v>7.6094399999999993</v>
      </c>
      <c r="AB237" s="43">
        <v>125</v>
      </c>
      <c r="AC237" s="43">
        <v>67.384415000000004</v>
      </c>
      <c r="AD237" s="43">
        <v>26.047205000000005</v>
      </c>
      <c r="AE237" s="47">
        <v>0.05</v>
      </c>
      <c r="AF237" s="117">
        <v>0.02</v>
      </c>
      <c r="BB237" s="154"/>
      <c r="BC237" s="349"/>
      <c r="BD237" s="157"/>
      <c r="BE237" s="156"/>
      <c r="BF237" s="156" t="s">
        <v>266</v>
      </c>
      <c r="BG237" s="42">
        <v>5</v>
      </c>
      <c r="BH237" s="63"/>
      <c r="BI237" s="64"/>
      <c r="BJ237" s="65"/>
      <c r="BK237" s="65"/>
      <c r="BL237" s="63"/>
      <c r="BM237" s="63"/>
      <c r="BN237" s="63"/>
      <c r="BO237" s="63"/>
      <c r="BP237" s="63"/>
      <c r="BQ237" s="63"/>
      <c r="BR237" s="63"/>
      <c r="BS237" s="63"/>
      <c r="BT237" s="63"/>
      <c r="BU237" s="63"/>
      <c r="BV237" s="66"/>
      <c r="BW237" s="65"/>
      <c r="BX237" s="65"/>
      <c r="BY237" s="65"/>
      <c r="BZ237" s="66"/>
      <c r="CA237" s="65"/>
      <c r="CB237" s="65"/>
      <c r="CC237" s="65"/>
      <c r="CD237" s="65"/>
      <c r="CE237" s="63"/>
      <c r="CF237" s="63"/>
      <c r="CG237" s="63"/>
      <c r="CH237" s="67"/>
      <c r="CI237" s="123"/>
    </row>
    <row r="238" spans="1:87" ht="15" x14ac:dyDescent="0.25">
      <c r="A238" s="559">
        <f t="shared" si="8"/>
        <v>0</v>
      </c>
      <c r="B238" s="157"/>
      <c r="C238" s="156" t="s">
        <v>269</v>
      </c>
      <c r="D238" s="42">
        <v>3</v>
      </c>
      <c r="E238" s="43">
        <v>880</v>
      </c>
      <c r="F238" s="44">
        <v>6.1681886561877537</v>
      </c>
      <c r="G238" s="45">
        <v>6.3536642881639729</v>
      </c>
      <c r="H238" s="45">
        <v>10.505876304162349</v>
      </c>
      <c r="I238" s="43">
        <v>103.06647233509263</v>
      </c>
      <c r="J238" s="43">
        <v>100.00852234970179</v>
      </c>
      <c r="K238" s="43">
        <v>898.80913347530486</v>
      </c>
      <c r="L238" s="43">
        <v>155.73620627787724</v>
      </c>
      <c r="M238" s="43">
        <v>217.58647058280906</v>
      </c>
      <c r="N238" s="43">
        <v>426.83577148545328</v>
      </c>
      <c r="O238" s="43">
        <v>257.55356046572132</v>
      </c>
      <c r="P238" s="43">
        <v>129.95682185790412</v>
      </c>
      <c r="Q238" s="43">
        <v>77.399405074939963</v>
      </c>
      <c r="R238" s="43">
        <v>63.328862357572568</v>
      </c>
      <c r="S238" s="46">
        <v>100.07776643332751</v>
      </c>
      <c r="T238" s="45">
        <v>6.7950390000000009</v>
      </c>
      <c r="U238" s="45">
        <v>3.3578032499999995</v>
      </c>
      <c r="V238" s="45">
        <v>1.55901</v>
      </c>
      <c r="W238" s="46">
        <v>27.870718500000002</v>
      </c>
      <c r="X238" s="45">
        <v>0.18241666666666664</v>
      </c>
      <c r="Y238" s="45">
        <v>3.4327893333333339</v>
      </c>
      <c r="Z238" s="45">
        <v>1.6327099999999999</v>
      </c>
      <c r="AA238" s="45">
        <v>6.5845900000000004</v>
      </c>
      <c r="AB238" s="43">
        <v>125</v>
      </c>
      <c r="AC238" s="43">
        <v>59.125184999999995</v>
      </c>
      <c r="AD238" s="43">
        <v>23.697205000000004</v>
      </c>
      <c r="AE238" s="47">
        <v>0.05</v>
      </c>
      <c r="AF238" s="117">
        <v>0.02</v>
      </c>
      <c r="BB238" s="154"/>
      <c r="BC238" s="349"/>
      <c r="BD238" s="158" t="s">
        <v>23</v>
      </c>
      <c r="BE238" s="159"/>
      <c r="BF238" s="159" t="s">
        <v>267</v>
      </c>
      <c r="BG238" s="55">
        <v>1</v>
      </c>
      <c r="BH238" s="70"/>
      <c r="BI238" s="71"/>
      <c r="BJ238" s="72"/>
      <c r="BK238" s="72"/>
      <c r="BL238" s="70"/>
      <c r="BM238" s="70"/>
      <c r="BN238" s="70"/>
      <c r="BO238" s="70"/>
      <c r="BP238" s="70"/>
      <c r="BQ238" s="70"/>
      <c r="BR238" s="70"/>
      <c r="BS238" s="70"/>
      <c r="BT238" s="70"/>
      <c r="BU238" s="70"/>
      <c r="BV238" s="73"/>
      <c r="BW238" s="72"/>
      <c r="BX238" s="72"/>
      <c r="BY238" s="72"/>
      <c r="BZ238" s="73"/>
      <c r="CA238" s="72"/>
      <c r="CB238" s="72"/>
      <c r="CC238" s="72"/>
      <c r="CD238" s="72"/>
      <c r="CE238" s="70"/>
      <c r="CF238" s="70"/>
      <c r="CG238" s="70"/>
      <c r="CH238" s="74"/>
      <c r="CI238" s="124"/>
    </row>
    <row r="239" spans="1:87" ht="15" x14ac:dyDescent="0.25">
      <c r="A239" s="559">
        <f t="shared" si="8"/>
        <v>0</v>
      </c>
      <c r="B239" s="157"/>
      <c r="C239" s="156" t="s">
        <v>270</v>
      </c>
      <c r="D239" s="42">
        <v>4</v>
      </c>
      <c r="E239" s="43">
        <v>880</v>
      </c>
      <c r="F239" s="44">
        <v>5.6675829957904504</v>
      </c>
      <c r="G239" s="45">
        <v>5.7197032228607352</v>
      </c>
      <c r="H239" s="45">
        <v>9.7855945301284777</v>
      </c>
      <c r="I239" s="43">
        <v>92.019384518681022</v>
      </c>
      <c r="J239" s="43">
        <v>82.89418955017382</v>
      </c>
      <c r="K239" s="43">
        <v>901.06179680463447</v>
      </c>
      <c r="L239" s="43">
        <v>130.2696403485055</v>
      </c>
      <c r="M239" s="43">
        <v>252.44767104722445</v>
      </c>
      <c r="N239" s="43">
        <v>467.5506093050501</v>
      </c>
      <c r="O239" s="43">
        <v>298.74981717924089</v>
      </c>
      <c r="P239" s="43">
        <v>108.17363196100152</v>
      </c>
      <c r="Q239" s="43">
        <v>72.129091514404308</v>
      </c>
      <c r="R239" s="43">
        <v>62.071867511830071</v>
      </c>
      <c r="S239" s="46">
        <v>99.74922864585433</v>
      </c>
      <c r="T239" s="45">
        <v>6.7950390000000009</v>
      </c>
      <c r="U239" s="45">
        <v>3.0968032499999998</v>
      </c>
      <c r="V239" s="45">
        <v>1.4334400000000003</v>
      </c>
      <c r="W239" s="46">
        <v>25.440718500000006</v>
      </c>
      <c r="X239" s="45">
        <v>0.17977666666666667</v>
      </c>
      <c r="Y239" s="45">
        <v>3.2777653333333334</v>
      </c>
      <c r="Z239" s="45">
        <v>1.4260099999999998</v>
      </c>
      <c r="AA239" s="45">
        <v>5.7869600000000005</v>
      </c>
      <c r="AB239" s="43">
        <v>125</v>
      </c>
      <c r="AC239" s="43">
        <v>51.928834999999992</v>
      </c>
      <c r="AD239" s="43">
        <v>21.847205000000002</v>
      </c>
      <c r="AE239" s="47">
        <v>0.05</v>
      </c>
      <c r="AF239" s="117">
        <v>0.02</v>
      </c>
      <c r="BB239" s="154"/>
      <c r="BC239" s="349"/>
      <c r="BD239" s="155" t="s">
        <v>25</v>
      </c>
      <c r="BE239" s="356"/>
      <c r="BF239" s="156" t="s">
        <v>268</v>
      </c>
      <c r="BG239" s="42">
        <v>2</v>
      </c>
      <c r="BH239" s="43"/>
      <c r="BI239" s="44"/>
      <c r="BJ239" s="45"/>
      <c r="BK239" s="45"/>
      <c r="BL239" s="43"/>
      <c r="BM239" s="43"/>
      <c r="BN239" s="43"/>
      <c r="BO239" s="43"/>
      <c r="BP239" s="43"/>
      <c r="BQ239" s="43"/>
      <c r="BR239" s="43"/>
      <c r="BS239" s="43"/>
      <c r="BT239" s="43"/>
      <c r="BU239" s="43"/>
      <c r="BV239" s="46"/>
      <c r="BW239" s="45"/>
      <c r="BX239" s="45"/>
      <c r="BY239" s="45"/>
      <c r="BZ239" s="46"/>
      <c r="CA239" s="45"/>
      <c r="CB239" s="45"/>
      <c r="CC239" s="45"/>
      <c r="CD239" s="45"/>
      <c r="CE239" s="43"/>
      <c r="CF239" s="43"/>
      <c r="CG239" s="43"/>
      <c r="CH239" s="47"/>
      <c r="CI239" s="117"/>
    </row>
    <row r="240" spans="1:87" ht="15" x14ac:dyDescent="0.25">
      <c r="A240" s="559">
        <f t="shared" si="8"/>
        <v>0</v>
      </c>
      <c r="B240" s="157"/>
      <c r="C240" s="156" t="s">
        <v>271</v>
      </c>
      <c r="D240" s="42">
        <v>5</v>
      </c>
      <c r="E240" s="43">
        <v>880</v>
      </c>
      <c r="F240" s="44">
        <v>5.1535895458733831</v>
      </c>
      <c r="G240" s="45">
        <v>5.0700947558606693</v>
      </c>
      <c r="H240" s="45">
        <v>9.0366710729420507</v>
      </c>
      <c r="I240" s="43">
        <v>83.050030106106817</v>
      </c>
      <c r="J240" s="43">
        <v>71.916306314415465</v>
      </c>
      <c r="K240" s="43">
        <v>900.35083215235807</v>
      </c>
      <c r="L240" s="43">
        <v>113.85550454328768</v>
      </c>
      <c r="M240" s="43">
        <v>270.00528073465313</v>
      </c>
      <c r="N240" s="43">
        <v>487.39605463747097</v>
      </c>
      <c r="O240" s="43">
        <v>318.65403245832488</v>
      </c>
      <c r="P240" s="43">
        <v>101.31846528378699</v>
      </c>
      <c r="Q240" s="43">
        <v>66.634790794631414</v>
      </c>
      <c r="R240" s="43">
        <v>61.138753912894074</v>
      </c>
      <c r="S240" s="46">
        <v>100.10014103324609</v>
      </c>
      <c r="T240" s="45">
        <v>6.7950390000000009</v>
      </c>
      <c r="U240" s="45">
        <v>2.81229525</v>
      </c>
      <c r="V240" s="45">
        <v>1.3478700000000003</v>
      </c>
      <c r="W240" s="46">
        <v>22.110718500000001</v>
      </c>
      <c r="X240" s="45">
        <v>0.16673666666666667</v>
      </c>
      <c r="Y240" s="45">
        <v>2.892501333333334</v>
      </c>
      <c r="Z240" s="45">
        <v>1.2478100000000003</v>
      </c>
      <c r="AA240" s="45">
        <v>5.2165499999999998</v>
      </c>
      <c r="AB240" s="43">
        <v>75</v>
      </c>
      <c r="AC240" s="43">
        <v>45.795364999999997</v>
      </c>
      <c r="AD240" s="43">
        <v>20.497205000000001</v>
      </c>
      <c r="AE240" s="47">
        <v>0.05</v>
      </c>
      <c r="AF240" s="117">
        <v>0.02</v>
      </c>
      <c r="BB240" s="154"/>
      <c r="BC240" s="349"/>
      <c r="BD240" s="157"/>
      <c r="BE240" s="156"/>
      <c r="BF240" s="156" t="s">
        <v>269</v>
      </c>
      <c r="BG240" s="42">
        <v>3</v>
      </c>
      <c r="BH240" s="43"/>
      <c r="BI240" s="44"/>
      <c r="BJ240" s="45"/>
      <c r="BK240" s="45"/>
      <c r="BL240" s="43"/>
      <c r="BM240" s="43"/>
      <c r="BN240" s="43"/>
      <c r="BO240" s="43"/>
      <c r="BP240" s="43"/>
      <c r="BQ240" s="43"/>
      <c r="BR240" s="43"/>
      <c r="BS240" s="43"/>
      <c r="BT240" s="43"/>
      <c r="BU240" s="43"/>
      <c r="BV240" s="46"/>
      <c r="BW240" s="45"/>
      <c r="BX240" s="45"/>
      <c r="BY240" s="45"/>
      <c r="BZ240" s="46"/>
      <c r="CA240" s="45"/>
      <c r="CB240" s="45"/>
      <c r="CC240" s="45"/>
      <c r="CD240" s="45"/>
      <c r="CE240" s="43"/>
      <c r="CF240" s="43"/>
      <c r="CG240" s="43"/>
      <c r="CH240" s="47"/>
      <c r="CI240" s="117"/>
    </row>
    <row r="241" spans="1:87" ht="15" x14ac:dyDescent="0.25">
      <c r="A241" s="559">
        <f t="shared" si="8"/>
        <v>0</v>
      </c>
      <c r="B241" s="158" t="str">
        <f>IF($BE$6=1,BD243,BD244)</f>
        <v>AR (1. Aufw.)</v>
      </c>
      <c r="C241" s="159" t="s">
        <v>272</v>
      </c>
      <c r="D241" s="55">
        <v>1</v>
      </c>
      <c r="E241" s="56">
        <v>880</v>
      </c>
      <c r="F241" s="57">
        <v>6.7845205019942707</v>
      </c>
      <c r="G241" s="58">
        <v>7.134886908692045</v>
      </c>
      <c r="H241" s="58">
        <v>11.383055598300675</v>
      </c>
      <c r="I241" s="56">
        <v>118.42076411366057</v>
      </c>
      <c r="J241" s="56">
        <v>128.78232018824355</v>
      </c>
      <c r="K241" s="56">
        <v>897.19807839833459</v>
      </c>
      <c r="L241" s="56">
        <v>198.5157287369083</v>
      </c>
      <c r="M241" s="56">
        <v>148.12869663050304</v>
      </c>
      <c r="N241" s="56">
        <v>322.90295727560027</v>
      </c>
      <c r="O241" s="56">
        <v>189.05777271314994</v>
      </c>
      <c r="P241" s="56">
        <v>220.97788420354581</v>
      </c>
      <c r="Q241" s="56">
        <v>82.746075640605738</v>
      </c>
      <c r="R241" s="56">
        <v>64.905414537899574</v>
      </c>
      <c r="S241" s="59">
        <v>101.66991591725072</v>
      </c>
      <c r="T241" s="58">
        <v>6.7950390000000009</v>
      </c>
      <c r="U241" s="58">
        <v>3.8092792499999999</v>
      </c>
      <c r="V241" s="58">
        <v>1.9301500000000003</v>
      </c>
      <c r="W241" s="59">
        <v>30.030718499999995</v>
      </c>
      <c r="X241" s="58">
        <v>0.15649666666666667</v>
      </c>
      <c r="Y241" s="58">
        <v>4.2611239999999997</v>
      </c>
      <c r="Z241" s="58">
        <v>2.1316100000000002</v>
      </c>
      <c r="AA241" s="58">
        <v>8.1511349999999982</v>
      </c>
      <c r="AB241" s="56">
        <v>200</v>
      </c>
      <c r="AC241" s="56">
        <v>57.370519999999992</v>
      </c>
      <c r="AD241" s="56">
        <v>27.398159999999997</v>
      </c>
      <c r="AE241" s="60">
        <v>0.15</v>
      </c>
      <c r="AF241" s="122">
        <v>0.02</v>
      </c>
      <c r="BB241" s="154"/>
      <c r="BC241" s="349"/>
      <c r="BD241" s="157"/>
      <c r="BE241" s="156"/>
      <c r="BF241" s="156" t="s">
        <v>270</v>
      </c>
      <c r="BG241" s="42">
        <v>4</v>
      </c>
      <c r="BH241" s="43"/>
      <c r="BI241" s="44"/>
      <c r="BJ241" s="45"/>
      <c r="BK241" s="45"/>
      <c r="BL241" s="43"/>
      <c r="BM241" s="43"/>
      <c r="BN241" s="43"/>
      <c r="BO241" s="43"/>
      <c r="BP241" s="43"/>
      <c r="BQ241" s="43"/>
      <c r="BR241" s="43"/>
      <c r="BS241" s="43"/>
      <c r="BT241" s="43"/>
      <c r="BU241" s="43"/>
      <c r="BV241" s="46"/>
      <c r="BW241" s="45"/>
      <c r="BX241" s="45"/>
      <c r="BY241" s="45"/>
      <c r="BZ241" s="46"/>
      <c r="CA241" s="45"/>
      <c r="CB241" s="45"/>
      <c r="CC241" s="45"/>
      <c r="CD241" s="45"/>
      <c r="CE241" s="43"/>
      <c r="CF241" s="43"/>
      <c r="CG241" s="43"/>
      <c r="CH241" s="47"/>
      <c r="CI241" s="117"/>
    </row>
    <row r="242" spans="1:87" ht="15" x14ac:dyDescent="0.25">
      <c r="A242" s="559">
        <f t="shared" si="8"/>
        <v>0</v>
      </c>
      <c r="B242" s="157"/>
      <c r="C242" s="156" t="s">
        <v>273</v>
      </c>
      <c r="D242" s="42">
        <v>2</v>
      </c>
      <c r="E242" s="63">
        <v>880</v>
      </c>
      <c r="F242" s="64">
        <v>6.6843036421672464</v>
      </c>
      <c r="G242" s="65">
        <v>7.0132452918300823</v>
      </c>
      <c r="H242" s="65">
        <v>11.234536456854389</v>
      </c>
      <c r="I242" s="63">
        <v>114.40504636740708</v>
      </c>
      <c r="J242" s="63">
        <v>119.66906367721356</v>
      </c>
      <c r="K242" s="63">
        <v>896.24525833359155</v>
      </c>
      <c r="L242" s="63">
        <v>184.94415107519083</v>
      </c>
      <c r="M242" s="63">
        <v>169.3666083127317</v>
      </c>
      <c r="N242" s="63">
        <v>345.58436665814526</v>
      </c>
      <c r="O242" s="63">
        <v>209.1645970196935</v>
      </c>
      <c r="P242" s="63">
        <v>178.44089455128272</v>
      </c>
      <c r="Q242" s="63">
        <v>82.111472718139112</v>
      </c>
      <c r="R242" s="63">
        <v>64.483810933644293</v>
      </c>
      <c r="S242" s="66">
        <v>101.81037020393099</v>
      </c>
      <c r="T242" s="65">
        <v>6.7950390000000009</v>
      </c>
      <c r="U242" s="65">
        <v>3.5952952499999991</v>
      </c>
      <c r="V242" s="65">
        <v>1.7245800000000002</v>
      </c>
      <c r="W242" s="66">
        <v>29.4007185</v>
      </c>
      <c r="X242" s="65">
        <v>0.17465666666666665</v>
      </c>
      <c r="Y242" s="65">
        <v>4.5665800000000001</v>
      </c>
      <c r="Z242" s="65">
        <v>1.8679100000000002</v>
      </c>
      <c r="AA242" s="65">
        <v>6.8990649999999984</v>
      </c>
      <c r="AB242" s="63">
        <v>125</v>
      </c>
      <c r="AC242" s="63">
        <v>48.048409999999997</v>
      </c>
      <c r="AD242" s="63">
        <v>24.548160000000003</v>
      </c>
      <c r="AE242" s="67">
        <v>0.05</v>
      </c>
      <c r="AF242" s="123">
        <v>0.02</v>
      </c>
      <c r="BB242" s="154"/>
      <c r="BC242" s="349"/>
      <c r="BD242" s="157"/>
      <c r="BE242" s="156"/>
      <c r="BF242" s="156" t="s">
        <v>271</v>
      </c>
      <c r="BG242" s="42">
        <v>5</v>
      </c>
      <c r="BH242" s="43"/>
      <c r="BI242" s="44"/>
      <c r="BJ242" s="45"/>
      <c r="BK242" s="45"/>
      <c r="BL242" s="43"/>
      <c r="BM242" s="43"/>
      <c r="BN242" s="43"/>
      <c r="BO242" s="43"/>
      <c r="BP242" s="43"/>
      <c r="BQ242" s="43"/>
      <c r="BR242" s="43"/>
      <c r="BS242" s="43"/>
      <c r="BT242" s="43"/>
      <c r="BU242" s="43"/>
      <c r="BV242" s="46"/>
      <c r="BW242" s="45"/>
      <c r="BX242" s="45"/>
      <c r="BY242" s="45"/>
      <c r="BZ242" s="46"/>
      <c r="CA242" s="45"/>
      <c r="CB242" s="45"/>
      <c r="CC242" s="45"/>
      <c r="CD242" s="45"/>
      <c r="CE242" s="43"/>
      <c r="CF242" s="43"/>
      <c r="CG242" s="43"/>
      <c r="CH242" s="47"/>
      <c r="CI242" s="117"/>
    </row>
    <row r="243" spans="1:87" ht="15" x14ac:dyDescent="0.25">
      <c r="A243" s="559">
        <f t="shared" si="8"/>
        <v>0</v>
      </c>
      <c r="B243" s="157"/>
      <c r="C243" s="156" t="s">
        <v>274</v>
      </c>
      <c r="D243" s="42">
        <v>3</v>
      </c>
      <c r="E243" s="63">
        <v>880</v>
      </c>
      <c r="F243" s="64">
        <v>6.4853103049124226</v>
      </c>
      <c r="G243" s="65">
        <v>6.7699271303321726</v>
      </c>
      <c r="H243" s="65">
        <v>10.941379970740073</v>
      </c>
      <c r="I243" s="63">
        <v>104.40530738920521</v>
      </c>
      <c r="J243" s="63">
        <v>96.353411355458377</v>
      </c>
      <c r="K243" s="63">
        <v>900.91988210697184</v>
      </c>
      <c r="L243" s="63">
        <v>150.32137177094469</v>
      </c>
      <c r="M243" s="63">
        <v>195.45286041525836</v>
      </c>
      <c r="N243" s="63">
        <v>380.93373903986031</v>
      </c>
      <c r="O243" s="63">
        <v>236.44092415069662</v>
      </c>
      <c r="P243" s="63">
        <v>179.4808540959059</v>
      </c>
      <c r="Q243" s="63">
        <v>80.472807115871518</v>
      </c>
      <c r="R243" s="63">
        <v>63.064446873304604</v>
      </c>
      <c r="S243" s="66">
        <v>97.785719176713641</v>
      </c>
      <c r="T243" s="65">
        <v>6.7950390000000009</v>
      </c>
      <c r="U243" s="65">
        <v>3.3578032499999995</v>
      </c>
      <c r="V243" s="65">
        <v>1.55901</v>
      </c>
      <c r="W243" s="66">
        <v>27.870718500000002</v>
      </c>
      <c r="X243" s="65">
        <v>0.18241666666666664</v>
      </c>
      <c r="Y243" s="65">
        <v>4.6417959999999994</v>
      </c>
      <c r="Z243" s="65">
        <v>1.6327099999999999</v>
      </c>
      <c r="AA243" s="65">
        <v>5.8742149999999995</v>
      </c>
      <c r="AB243" s="63">
        <v>125</v>
      </c>
      <c r="AC243" s="63">
        <v>39.789179999999995</v>
      </c>
      <c r="AD243" s="63">
        <v>22.198160000000001</v>
      </c>
      <c r="AE243" s="67">
        <v>0.05</v>
      </c>
      <c r="AF243" s="123">
        <v>0.02</v>
      </c>
      <c r="BB243" s="154"/>
      <c r="BC243" s="349"/>
      <c r="BD243" s="158" t="s">
        <v>30</v>
      </c>
      <c r="BE243" s="159"/>
      <c r="BF243" s="159" t="s">
        <v>272</v>
      </c>
      <c r="BG243" s="55">
        <v>1</v>
      </c>
      <c r="BH243" s="56"/>
      <c r="BI243" s="57"/>
      <c r="BJ243" s="58"/>
      <c r="BK243" s="58"/>
      <c r="BL243" s="56"/>
      <c r="BM243" s="56"/>
      <c r="BN243" s="56"/>
      <c r="BO243" s="56"/>
      <c r="BP243" s="56"/>
      <c r="BQ243" s="56"/>
      <c r="BR243" s="56"/>
      <c r="BS243" s="56"/>
      <c r="BT243" s="56"/>
      <c r="BU243" s="56"/>
      <c r="BV243" s="59"/>
      <c r="BW243" s="58"/>
      <c r="BX243" s="58"/>
      <c r="BY243" s="58"/>
      <c r="BZ243" s="59"/>
      <c r="CA243" s="58"/>
      <c r="CB243" s="58"/>
      <c r="CC243" s="58"/>
      <c r="CD243" s="58"/>
      <c r="CE243" s="56"/>
      <c r="CF243" s="56"/>
      <c r="CG243" s="56"/>
      <c r="CH243" s="60"/>
      <c r="CI243" s="122"/>
    </row>
    <row r="244" spans="1:87" ht="15" x14ac:dyDescent="0.25">
      <c r="A244" s="559">
        <f t="shared" si="8"/>
        <v>0</v>
      </c>
      <c r="B244" s="157"/>
      <c r="C244" s="156" t="s">
        <v>275</v>
      </c>
      <c r="D244" s="42">
        <v>4</v>
      </c>
      <c r="E244" s="63">
        <v>880</v>
      </c>
      <c r="F244" s="64">
        <v>6.1495675184885199</v>
      </c>
      <c r="G244" s="65">
        <v>6.3494867710496381</v>
      </c>
      <c r="H244" s="65">
        <v>10.456887935204648</v>
      </c>
      <c r="I244" s="63">
        <v>93.98172575280546</v>
      </c>
      <c r="J244" s="63">
        <v>77.352977217555747</v>
      </c>
      <c r="K244" s="63">
        <v>903.34849737926265</v>
      </c>
      <c r="L244" s="63">
        <v>122.01278849623922</v>
      </c>
      <c r="M244" s="63">
        <v>228.69045925346461</v>
      </c>
      <c r="N244" s="63">
        <v>425.37188730691184</v>
      </c>
      <c r="O244" s="63">
        <v>274.61858904366602</v>
      </c>
      <c r="P244" s="63">
        <v>155.67970860909375</v>
      </c>
      <c r="Q244" s="63">
        <v>76.876622345390359</v>
      </c>
      <c r="R244" s="63">
        <v>61.595483161326662</v>
      </c>
      <c r="S244" s="66">
        <v>97.40087625369172</v>
      </c>
      <c r="T244" s="65">
        <v>6.7950390000000009</v>
      </c>
      <c r="U244" s="65">
        <v>3.0968032499999998</v>
      </c>
      <c r="V244" s="65">
        <v>1.4334400000000003</v>
      </c>
      <c r="W244" s="66">
        <v>25.440718500000006</v>
      </c>
      <c r="X244" s="65">
        <v>0.17977666666666667</v>
      </c>
      <c r="Y244" s="65">
        <v>4.4867719999999993</v>
      </c>
      <c r="Z244" s="65">
        <v>1.4260099999999998</v>
      </c>
      <c r="AA244" s="65">
        <v>5.0765849999999997</v>
      </c>
      <c r="AB244" s="63">
        <v>125</v>
      </c>
      <c r="AC244" s="63">
        <v>32.592829999999992</v>
      </c>
      <c r="AD244" s="63">
        <v>20.34816</v>
      </c>
      <c r="AE244" s="67">
        <v>0.05</v>
      </c>
      <c r="AF244" s="123">
        <v>0.02</v>
      </c>
      <c r="BB244" s="154"/>
      <c r="BC244" s="349"/>
      <c r="BD244" s="155" t="s">
        <v>32</v>
      </c>
      <c r="BE244" s="356"/>
      <c r="BF244" s="156" t="s">
        <v>273</v>
      </c>
      <c r="BG244" s="42">
        <v>2</v>
      </c>
      <c r="BH244" s="63"/>
      <c r="BI244" s="64"/>
      <c r="BJ244" s="65"/>
      <c r="BK244" s="65"/>
      <c r="BL244" s="63"/>
      <c r="BM244" s="63"/>
      <c r="BN244" s="63"/>
      <c r="BO244" s="63"/>
      <c r="BP244" s="63"/>
      <c r="BQ244" s="63"/>
      <c r="BR244" s="63"/>
      <c r="BS244" s="63"/>
      <c r="BT244" s="63"/>
      <c r="BU244" s="63"/>
      <c r="BV244" s="66"/>
      <c r="BW244" s="65"/>
      <c r="BX244" s="65"/>
      <c r="BY244" s="65"/>
      <c r="BZ244" s="66"/>
      <c r="CA244" s="65"/>
      <c r="CB244" s="65"/>
      <c r="CC244" s="65"/>
      <c r="CD244" s="65"/>
      <c r="CE244" s="63"/>
      <c r="CF244" s="63"/>
      <c r="CG244" s="63"/>
      <c r="CH244" s="67"/>
      <c r="CI244" s="123"/>
    </row>
    <row r="245" spans="1:87" ht="15" x14ac:dyDescent="0.25">
      <c r="A245" s="559">
        <f t="shared" si="8"/>
        <v>0</v>
      </c>
      <c r="B245" s="157"/>
      <c r="C245" s="156" t="s">
        <v>276</v>
      </c>
      <c r="D245" s="42">
        <v>5</v>
      </c>
      <c r="E245" s="63">
        <v>880</v>
      </c>
      <c r="F245" s="64">
        <v>5.492032873086238</v>
      </c>
      <c r="G245" s="65">
        <v>5.5062878789945202</v>
      </c>
      <c r="H245" s="65">
        <v>9.5217209071113658</v>
      </c>
      <c r="I245" s="63">
        <v>83.835616064884078</v>
      </c>
      <c r="J245" s="63">
        <v>66.396575901535456</v>
      </c>
      <c r="K245" s="63">
        <v>903.29701130543094</v>
      </c>
      <c r="L245" s="63">
        <v>105.58203217158554</v>
      </c>
      <c r="M245" s="63">
        <v>254.0168813028196</v>
      </c>
      <c r="N245" s="63">
        <v>456.19157918579339</v>
      </c>
      <c r="O245" s="63">
        <v>301.17197023121093</v>
      </c>
      <c r="P245" s="63">
        <v>135.98354831970732</v>
      </c>
      <c r="Q245" s="63">
        <v>70.013227342230067</v>
      </c>
      <c r="R245" s="63">
        <v>60.61037495560727</v>
      </c>
      <c r="S245" s="66">
        <v>97.552184727795094</v>
      </c>
      <c r="T245" s="65">
        <v>6.7950390000000009</v>
      </c>
      <c r="U245" s="65">
        <v>2.81229525</v>
      </c>
      <c r="V245" s="65">
        <v>1.3478700000000003</v>
      </c>
      <c r="W245" s="66">
        <v>22.110718500000001</v>
      </c>
      <c r="X245" s="65">
        <v>0.16673666666666667</v>
      </c>
      <c r="Y245" s="65">
        <v>4.1015079999999999</v>
      </c>
      <c r="Z245" s="65">
        <v>1.2478100000000003</v>
      </c>
      <c r="AA245" s="65">
        <v>4.5061749999999989</v>
      </c>
      <c r="AB245" s="63">
        <v>75</v>
      </c>
      <c r="AC245" s="63">
        <v>26.459359999999997</v>
      </c>
      <c r="AD245" s="63">
        <v>18.998159999999999</v>
      </c>
      <c r="AE245" s="67">
        <v>0.05</v>
      </c>
      <c r="AF245" s="123">
        <v>0.02</v>
      </c>
      <c r="BB245" s="154"/>
      <c r="BC245" s="349"/>
      <c r="BD245" s="157"/>
      <c r="BE245" s="156"/>
      <c r="BF245" s="156" t="s">
        <v>274</v>
      </c>
      <c r="BG245" s="42">
        <v>3</v>
      </c>
      <c r="BH245" s="63"/>
      <c r="BI245" s="64"/>
      <c r="BJ245" s="65"/>
      <c r="BK245" s="65"/>
      <c r="BL245" s="63"/>
      <c r="BM245" s="63"/>
      <c r="BN245" s="63"/>
      <c r="BO245" s="63"/>
      <c r="BP245" s="63"/>
      <c r="BQ245" s="63"/>
      <c r="BR245" s="63"/>
      <c r="BS245" s="63"/>
      <c r="BT245" s="63"/>
      <c r="BU245" s="63"/>
      <c r="BV245" s="66"/>
      <c r="BW245" s="65"/>
      <c r="BX245" s="65"/>
      <c r="BY245" s="65"/>
      <c r="BZ245" s="66"/>
      <c r="CA245" s="65"/>
      <c r="CB245" s="65"/>
      <c r="CC245" s="65"/>
      <c r="CD245" s="65"/>
      <c r="CE245" s="63"/>
      <c r="CF245" s="63"/>
      <c r="CG245" s="63"/>
      <c r="CH245" s="67"/>
      <c r="CI245" s="123"/>
    </row>
    <row r="246" spans="1:87" ht="15" x14ac:dyDescent="0.25">
      <c r="A246" s="559">
        <f t="shared" si="8"/>
        <v>0</v>
      </c>
      <c r="B246" s="158" t="str">
        <f>IF($BE$6=1,BD248,BD249)</f>
        <v>L (1. Aufw.)</v>
      </c>
      <c r="C246" s="159" t="s">
        <v>277</v>
      </c>
      <c r="D246" s="55">
        <v>1</v>
      </c>
      <c r="E246" s="78">
        <v>880</v>
      </c>
      <c r="F246" s="79">
        <v>6.5868853817533779</v>
      </c>
      <c r="G246" s="80">
        <v>6.8598337470934752</v>
      </c>
      <c r="H246" s="80">
        <v>11.131845680983691</v>
      </c>
      <c r="I246" s="78">
        <v>127.53712237555257</v>
      </c>
      <c r="J246" s="78">
        <v>160.38573925249557</v>
      </c>
      <c r="K246" s="78">
        <v>884.41839576077177</v>
      </c>
      <c r="L246" s="78">
        <v>245.86084420853493</v>
      </c>
      <c r="M246" s="78">
        <v>128.55181042711854</v>
      </c>
      <c r="N246" s="78">
        <v>275.19749948702685</v>
      </c>
      <c r="O246" s="78">
        <v>177.94992017598904</v>
      </c>
      <c r="P246" s="78">
        <v>144.78474906197636</v>
      </c>
      <c r="Q246" s="78">
        <v>80.215959743258736</v>
      </c>
      <c r="R246" s="78">
        <v>65.877688976667969</v>
      </c>
      <c r="S246" s="81">
        <v>113.51485784165234</v>
      </c>
      <c r="T246" s="80">
        <v>11.222824268956098</v>
      </c>
      <c r="U246" s="80">
        <v>3.3176667916798408</v>
      </c>
      <c r="V246" s="80">
        <v>2.2032155851242514</v>
      </c>
      <c r="W246" s="81">
        <v>26.327163202953784</v>
      </c>
      <c r="X246" s="80">
        <v>0.15649666666666667</v>
      </c>
      <c r="Y246" s="80">
        <v>4.2611239999999997</v>
      </c>
      <c r="Z246" s="80">
        <v>2.7481324038572308</v>
      </c>
      <c r="AA246" s="80">
        <v>8.8615099999999991</v>
      </c>
      <c r="AB246" s="78">
        <v>200</v>
      </c>
      <c r="AC246" s="78">
        <v>76.706524999999999</v>
      </c>
      <c r="AD246" s="78">
        <v>28.897205</v>
      </c>
      <c r="AE246" s="82">
        <v>0.15</v>
      </c>
      <c r="AF246" s="125">
        <v>0.02</v>
      </c>
      <c r="BB246" s="154"/>
      <c r="BC246" s="349"/>
      <c r="BD246" s="157"/>
      <c r="BE246" s="156"/>
      <c r="BF246" s="156" t="s">
        <v>275</v>
      </c>
      <c r="BG246" s="42">
        <v>4</v>
      </c>
      <c r="BH246" s="63"/>
      <c r="BI246" s="64"/>
      <c r="BJ246" s="65"/>
      <c r="BK246" s="65"/>
      <c r="BL246" s="63"/>
      <c r="BM246" s="63"/>
      <c r="BN246" s="63"/>
      <c r="BO246" s="63"/>
      <c r="BP246" s="63"/>
      <c r="BQ246" s="63"/>
      <c r="BR246" s="63"/>
      <c r="BS246" s="63"/>
      <c r="BT246" s="63"/>
      <c r="BU246" s="63"/>
      <c r="BV246" s="66"/>
      <c r="BW246" s="65"/>
      <c r="BX246" s="65"/>
      <c r="BY246" s="65"/>
      <c r="BZ246" s="66"/>
      <c r="CA246" s="65"/>
      <c r="CB246" s="65"/>
      <c r="CC246" s="65"/>
      <c r="CD246" s="65"/>
      <c r="CE246" s="63"/>
      <c r="CF246" s="63"/>
      <c r="CG246" s="63"/>
      <c r="CH246" s="67"/>
      <c r="CI246" s="123"/>
    </row>
    <row r="247" spans="1:87" ht="15" x14ac:dyDescent="0.25">
      <c r="A247" s="559">
        <f t="shared" si="8"/>
        <v>0</v>
      </c>
      <c r="B247" s="157"/>
      <c r="C247" s="156" t="s">
        <v>278</v>
      </c>
      <c r="D247" s="42">
        <v>2</v>
      </c>
      <c r="E247" s="83">
        <v>880</v>
      </c>
      <c r="F247" s="84">
        <v>6.5368493394915124</v>
      </c>
      <c r="G247" s="85">
        <v>6.8056206972299202</v>
      </c>
      <c r="H247" s="85">
        <v>11.049767345704316</v>
      </c>
      <c r="I247" s="83">
        <v>122.55529116661032</v>
      </c>
      <c r="J247" s="83">
        <v>147.59350246311962</v>
      </c>
      <c r="K247" s="83">
        <v>887.40985614362012</v>
      </c>
      <c r="L247" s="83">
        <v>226.58761887200737</v>
      </c>
      <c r="M247" s="83">
        <v>151.89021332442778</v>
      </c>
      <c r="N247" s="83">
        <v>298.69959014284382</v>
      </c>
      <c r="O247" s="83">
        <v>201.08625414046631</v>
      </c>
      <c r="P247" s="83">
        <v>118.23413272171346</v>
      </c>
      <c r="Q247" s="83">
        <v>80.034523365241867</v>
      </c>
      <c r="R247" s="83">
        <v>65.608270233219898</v>
      </c>
      <c r="S247" s="86">
        <v>111.87562167952302</v>
      </c>
      <c r="T247" s="85">
        <v>11.222824268956098</v>
      </c>
      <c r="U247" s="85">
        <v>3.1312988296169855</v>
      </c>
      <c r="V247" s="85">
        <v>1.9685628235078008</v>
      </c>
      <c r="W247" s="86">
        <v>25.760869520122018</v>
      </c>
      <c r="X247" s="85">
        <v>0.17465666666666665</v>
      </c>
      <c r="Y247" s="85">
        <v>4.5665800000000001</v>
      </c>
      <c r="Z247" s="85">
        <v>2.4845324038572305</v>
      </c>
      <c r="AA247" s="85">
        <v>7.6094399999999993</v>
      </c>
      <c r="AB247" s="83">
        <v>125</v>
      </c>
      <c r="AC247" s="83">
        <v>67.384415000000004</v>
      </c>
      <c r="AD247" s="83">
        <v>26.047205000000005</v>
      </c>
      <c r="AE247" s="87">
        <v>0.05</v>
      </c>
      <c r="AF247" s="126">
        <v>0.02</v>
      </c>
      <c r="BB247" s="154"/>
      <c r="BC247" s="349"/>
      <c r="BD247" s="157"/>
      <c r="BE247" s="156"/>
      <c r="BF247" s="156" t="s">
        <v>276</v>
      </c>
      <c r="BG247" s="42">
        <v>5</v>
      </c>
      <c r="BH247" s="63"/>
      <c r="BI247" s="64"/>
      <c r="BJ247" s="65"/>
      <c r="BK247" s="65"/>
      <c r="BL247" s="63"/>
      <c r="BM247" s="63"/>
      <c r="BN247" s="63"/>
      <c r="BO247" s="63"/>
      <c r="BP247" s="63"/>
      <c r="BQ247" s="63"/>
      <c r="BR247" s="63"/>
      <c r="BS247" s="63"/>
      <c r="BT247" s="63"/>
      <c r="BU247" s="63"/>
      <c r="BV247" s="66"/>
      <c r="BW247" s="65"/>
      <c r="BX247" s="65"/>
      <c r="BY247" s="65"/>
      <c r="BZ247" s="66"/>
      <c r="CA247" s="65"/>
      <c r="CB247" s="65"/>
      <c r="CC247" s="65"/>
      <c r="CD247" s="65"/>
      <c r="CE247" s="63"/>
      <c r="CF247" s="63"/>
      <c r="CG247" s="63"/>
      <c r="CH247" s="67"/>
      <c r="CI247" s="123"/>
    </row>
    <row r="248" spans="1:87" ht="15" x14ac:dyDescent="0.25">
      <c r="A248" s="559">
        <f t="shared" si="8"/>
        <v>0</v>
      </c>
      <c r="B248" s="157"/>
      <c r="C248" s="156" t="s">
        <v>279</v>
      </c>
      <c r="D248" s="42">
        <v>3</v>
      </c>
      <c r="E248" s="83">
        <v>880</v>
      </c>
      <c r="F248" s="84">
        <v>6.4689591779196132</v>
      </c>
      <c r="G248" s="85">
        <v>6.7302412826872038</v>
      </c>
      <c r="H248" s="85">
        <v>10.940544169086195</v>
      </c>
      <c r="I248" s="83">
        <v>116.90077385914131</v>
      </c>
      <c r="J248" s="83">
        <v>133.00966659442309</v>
      </c>
      <c r="K248" s="83">
        <v>887.36760518432425</v>
      </c>
      <c r="L248" s="83">
        <v>204.760030751307</v>
      </c>
      <c r="M248" s="83">
        <v>169.60987428778614</v>
      </c>
      <c r="N248" s="83">
        <v>319.56777062274688</v>
      </c>
      <c r="O248" s="83">
        <v>219.92450961896949</v>
      </c>
      <c r="P248" s="83">
        <v>118.15327061763284</v>
      </c>
      <c r="Q248" s="83">
        <v>79.816679153485808</v>
      </c>
      <c r="R248" s="83">
        <v>65.12919012561909</v>
      </c>
      <c r="S248" s="86">
        <v>110.44443882484236</v>
      </c>
      <c r="T248" s="85">
        <v>11.222824268956098</v>
      </c>
      <c r="U248" s="85">
        <v>2.9244567290569843</v>
      </c>
      <c r="V248" s="85">
        <v>1.7795690124418095</v>
      </c>
      <c r="W248" s="86">
        <v>24.385584861816294</v>
      </c>
      <c r="X248" s="85">
        <v>0.18241666666666664</v>
      </c>
      <c r="Y248" s="85">
        <v>4.6417959999999994</v>
      </c>
      <c r="Z248" s="85">
        <v>2.2495324038572306</v>
      </c>
      <c r="AA248" s="85">
        <v>6.5845900000000004</v>
      </c>
      <c r="AB248" s="83">
        <v>125</v>
      </c>
      <c r="AC248" s="83">
        <v>59.125184999999995</v>
      </c>
      <c r="AD248" s="83">
        <v>23.697205000000004</v>
      </c>
      <c r="AE248" s="87">
        <v>0.05</v>
      </c>
      <c r="AF248" s="126">
        <v>0.02</v>
      </c>
      <c r="BB248" s="154"/>
      <c r="BC248" s="349"/>
      <c r="BD248" s="158" t="s">
        <v>37</v>
      </c>
      <c r="BE248" s="159"/>
      <c r="BF248" s="159" t="s">
        <v>277</v>
      </c>
      <c r="BG248" s="55">
        <v>1</v>
      </c>
      <c r="BH248" s="78"/>
      <c r="BI248" s="79"/>
      <c r="BJ248" s="80"/>
      <c r="BK248" s="80"/>
      <c r="BL248" s="78"/>
      <c r="BM248" s="78"/>
      <c r="BN248" s="78"/>
      <c r="BO248" s="78"/>
      <c r="BP248" s="78"/>
      <c r="BQ248" s="78"/>
      <c r="BR248" s="78"/>
      <c r="BS248" s="78"/>
      <c r="BT248" s="78"/>
      <c r="BU248" s="78"/>
      <c r="BV248" s="81"/>
      <c r="BW248" s="80"/>
      <c r="BX248" s="80"/>
      <c r="BY248" s="80"/>
      <c r="BZ248" s="81"/>
      <c r="CA248" s="80"/>
      <c r="CB248" s="80"/>
      <c r="CC248" s="80"/>
      <c r="CD248" s="80"/>
      <c r="CE248" s="78"/>
      <c r="CF248" s="78"/>
      <c r="CG248" s="78"/>
      <c r="CH248" s="82"/>
      <c r="CI248" s="125"/>
    </row>
    <row r="249" spans="1:87" ht="15" x14ac:dyDescent="0.25">
      <c r="A249" s="559">
        <f t="shared" si="8"/>
        <v>0</v>
      </c>
      <c r="B249" s="157"/>
      <c r="C249" s="156" t="s">
        <v>280</v>
      </c>
      <c r="D249" s="42">
        <v>4</v>
      </c>
      <c r="E249" s="83">
        <v>880</v>
      </c>
      <c r="F249" s="84">
        <v>6.1528121628666739</v>
      </c>
      <c r="G249" s="85">
        <v>6.3317743745523991</v>
      </c>
      <c r="H249" s="85">
        <v>10.486623114651087</v>
      </c>
      <c r="I249" s="83">
        <v>108.35006737507501</v>
      </c>
      <c r="J249" s="83">
        <v>116.30181151243725</v>
      </c>
      <c r="K249" s="83">
        <v>894.51831394098406</v>
      </c>
      <c r="L249" s="83">
        <v>179.87928429745341</v>
      </c>
      <c r="M249" s="83">
        <v>200.04022800047343</v>
      </c>
      <c r="N249" s="83">
        <v>349.38400527275326</v>
      </c>
      <c r="O249" s="83">
        <v>252.70390887338834</v>
      </c>
      <c r="P249" s="83">
        <v>116.63931248363832</v>
      </c>
      <c r="Q249" s="83">
        <v>77.0591431526299</v>
      </c>
      <c r="R249" s="83">
        <v>64.360468290521482</v>
      </c>
      <c r="S249" s="86">
        <v>109.0968922050798</v>
      </c>
      <c r="T249" s="85">
        <v>11.222824268956098</v>
      </c>
      <c r="U249" s="85">
        <v>2.697140489999835</v>
      </c>
      <c r="V249" s="85">
        <v>1.6362341519262789</v>
      </c>
      <c r="W249" s="86">
        <v>22.201309228036617</v>
      </c>
      <c r="X249" s="85">
        <v>0.17977666666666667</v>
      </c>
      <c r="Y249" s="85">
        <v>4.4867719999999993</v>
      </c>
      <c r="Z249" s="85">
        <v>2.0431324038572307</v>
      </c>
      <c r="AA249" s="85">
        <v>5.7869600000000005</v>
      </c>
      <c r="AB249" s="83">
        <v>125</v>
      </c>
      <c r="AC249" s="83">
        <v>51.928834999999992</v>
      </c>
      <c r="AD249" s="83">
        <v>21.847205000000002</v>
      </c>
      <c r="AE249" s="87">
        <v>0.05</v>
      </c>
      <c r="AF249" s="126">
        <v>0.02</v>
      </c>
      <c r="BB249" s="154"/>
      <c r="BC249" s="349"/>
      <c r="BD249" s="155" t="s">
        <v>39</v>
      </c>
      <c r="BE249" s="356"/>
      <c r="BF249" s="156" t="s">
        <v>278</v>
      </c>
      <c r="BG249" s="42">
        <v>2</v>
      </c>
      <c r="BH249" s="83"/>
      <c r="BI249" s="84"/>
      <c r="BJ249" s="85"/>
      <c r="BK249" s="85"/>
      <c r="BL249" s="83"/>
      <c r="BM249" s="83"/>
      <c r="BN249" s="83"/>
      <c r="BO249" s="83"/>
      <c r="BP249" s="83"/>
      <c r="BQ249" s="83"/>
      <c r="BR249" s="83"/>
      <c r="BS249" s="83"/>
      <c r="BT249" s="83"/>
      <c r="BU249" s="83"/>
      <c r="BV249" s="86"/>
      <c r="BW249" s="85"/>
      <c r="BX249" s="85"/>
      <c r="BY249" s="85"/>
      <c r="BZ249" s="86"/>
      <c r="CA249" s="85"/>
      <c r="CB249" s="85"/>
      <c r="CC249" s="85"/>
      <c r="CD249" s="85"/>
      <c r="CE249" s="83"/>
      <c r="CF249" s="83"/>
      <c r="CG249" s="83"/>
      <c r="CH249" s="87"/>
      <c r="CI249" s="126"/>
    </row>
    <row r="250" spans="1:87" ht="15" x14ac:dyDescent="0.25">
      <c r="A250" s="559">
        <f t="shared" si="8"/>
        <v>0</v>
      </c>
      <c r="B250" s="157"/>
      <c r="C250" s="156" t="s">
        <v>281</v>
      </c>
      <c r="D250" s="42">
        <v>5</v>
      </c>
      <c r="E250" s="83">
        <v>880</v>
      </c>
      <c r="F250" s="84">
        <v>5.6951744004480735</v>
      </c>
      <c r="G250" s="85">
        <v>5.7385396970262201</v>
      </c>
      <c r="H250" s="85">
        <v>9.8430412882729197</v>
      </c>
      <c r="I250" s="83">
        <v>99.87332081321766</v>
      </c>
      <c r="J250" s="83">
        <v>103.45686971269836</v>
      </c>
      <c r="K250" s="83">
        <v>898.04610318331504</v>
      </c>
      <c r="L250" s="83">
        <v>160.84132139962992</v>
      </c>
      <c r="M250" s="83">
        <v>226.27690508913386</v>
      </c>
      <c r="N250" s="83">
        <v>379.36261939649171</v>
      </c>
      <c r="O250" s="83">
        <v>283.62483839416336</v>
      </c>
      <c r="P250" s="83">
        <v>95.434520385922553</v>
      </c>
      <c r="Q250" s="83">
        <v>72.199002708101787</v>
      </c>
      <c r="R250" s="83">
        <v>63.569686677581281</v>
      </c>
      <c r="S250" s="83">
        <v>102.47191011235955</v>
      </c>
      <c r="T250" s="85">
        <v>11.222824268956098</v>
      </c>
      <c r="U250" s="85">
        <v>2.4493501124455381</v>
      </c>
      <c r="V250" s="85">
        <v>1.5385582419612078</v>
      </c>
      <c r="W250" s="83">
        <v>19.208042618782979</v>
      </c>
      <c r="X250" s="85">
        <v>0.16673666666666667</v>
      </c>
      <c r="Y250" s="85">
        <v>4.1015079999999999</v>
      </c>
      <c r="Z250" s="85">
        <v>1.8653324038572305</v>
      </c>
      <c r="AA250" s="85">
        <v>5.2165499999999998</v>
      </c>
      <c r="AB250" s="83">
        <v>75</v>
      </c>
      <c r="AC250" s="83">
        <v>45.795364999999997</v>
      </c>
      <c r="AD250" s="83">
        <v>20.497205000000001</v>
      </c>
      <c r="AE250" s="87">
        <v>0.05</v>
      </c>
      <c r="AF250" s="126">
        <v>0.02</v>
      </c>
      <c r="BB250" s="154"/>
      <c r="BC250" s="349"/>
      <c r="BD250" s="157"/>
      <c r="BE250" s="156"/>
      <c r="BF250" s="156" t="s">
        <v>279</v>
      </c>
      <c r="BG250" s="42">
        <v>3</v>
      </c>
      <c r="BH250" s="83"/>
      <c r="BI250" s="84"/>
      <c r="BJ250" s="85"/>
      <c r="BK250" s="85"/>
      <c r="BL250" s="83"/>
      <c r="BM250" s="83"/>
      <c r="BN250" s="83"/>
      <c r="BO250" s="83"/>
      <c r="BP250" s="83"/>
      <c r="BQ250" s="83"/>
      <c r="BR250" s="83"/>
      <c r="BS250" s="83"/>
      <c r="BT250" s="83"/>
      <c r="BU250" s="83"/>
      <c r="BV250" s="86"/>
      <c r="BW250" s="85"/>
      <c r="BX250" s="85"/>
      <c r="BY250" s="85"/>
      <c r="BZ250" s="86"/>
      <c r="CA250" s="85"/>
      <c r="CB250" s="85"/>
      <c r="CC250" s="85"/>
      <c r="CD250" s="85"/>
      <c r="CE250" s="83"/>
      <c r="CF250" s="83"/>
      <c r="CG250" s="83"/>
      <c r="CH250" s="87"/>
      <c r="CI250" s="126"/>
    </row>
    <row r="251" spans="1:87" ht="15" x14ac:dyDescent="0.25">
      <c r="A251" s="559">
        <f t="shared" si="8"/>
        <v>0</v>
      </c>
      <c r="B251" s="158" t="str">
        <f>IF($BE$6=1,BD253,BD254)</f>
        <v>KF (1. Aufw.)</v>
      </c>
      <c r="C251" s="159" t="s">
        <v>282</v>
      </c>
      <c r="D251" s="55">
        <v>1</v>
      </c>
      <c r="E251" s="56">
        <v>880</v>
      </c>
      <c r="F251" s="57">
        <v>6.4499463831034474</v>
      </c>
      <c r="G251" s="58">
        <v>6.7110605496264553</v>
      </c>
      <c r="H251" s="58">
        <v>10.907682411496999</v>
      </c>
      <c r="I251" s="56">
        <v>113.28146868205518</v>
      </c>
      <c r="J251" s="56">
        <v>122.79504657654589</v>
      </c>
      <c r="K251" s="56">
        <v>891.43562169623272</v>
      </c>
      <c r="L251" s="56">
        <v>189.55433097726544</v>
      </c>
      <c r="M251" s="56">
        <v>127.2135635738659</v>
      </c>
      <c r="N251" s="56">
        <v>251.23850071860466</v>
      </c>
      <c r="O251" s="56">
        <v>173.06954212923813</v>
      </c>
      <c r="P251" s="56">
        <v>201.20042753987499</v>
      </c>
      <c r="Q251" s="56">
        <v>79.855353086666327</v>
      </c>
      <c r="R251" s="56">
        <v>64.672183490224896</v>
      </c>
      <c r="S251" s="59">
        <v>107.3289906300277</v>
      </c>
      <c r="T251" s="58">
        <v>8.572966000000001</v>
      </c>
      <c r="U251" s="58">
        <v>4.0605029999999998</v>
      </c>
      <c r="V251" s="58">
        <v>2.5006000000000004</v>
      </c>
      <c r="W251" s="59">
        <v>31.123853999999994</v>
      </c>
      <c r="X251" s="58">
        <v>0.15649666666666667</v>
      </c>
      <c r="Y251" s="58">
        <v>3.0521173333333325</v>
      </c>
      <c r="Z251" s="58">
        <v>2.1316100000000002</v>
      </c>
      <c r="AA251" s="58">
        <v>10.100259999999999</v>
      </c>
      <c r="AB251" s="56">
        <v>200</v>
      </c>
      <c r="AC251" s="56">
        <v>57.370519999999992</v>
      </c>
      <c r="AD251" s="56">
        <v>33.361419999999995</v>
      </c>
      <c r="AE251" s="60">
        <v>0.15</v>
      </c>
      <c r="AF251" s="122">
        <v>0.02</v>
      </c>
      <c r="BB251" s="154"/>
      <c r="BC251" s="349"/>
      <c r="BD251" s="157"/>
      <c r="BE251" s="156"/>
      <c r="BF251" s="156" t="s">
        <v>280</v>
      </c>
      <c r="BG251" s="42">
        <v>4</v>
      </c>
      <c r="BH251" s="83"/>
      <c r="BI251" s="84"/>
      <c r="BJ251" s="85"/>
      <c r="BK251" s="85"/>
      <c r="BL251" s="83"/>
      <c r="BM251" s="83"/>
      <c r="BN251" s="83"/>
      <c r="BO251" s="83"/>
      <c r="BP251" s="83"/>
      <c r="BQ251" s="83"/>
      <c r="BR251" s="83"/>
      <c r="BS251" s="83"/>
      <c r="BT251" s="83"/>
      <c r="BU251" s="83"/>
      <c r="BV251" s="86"/>
      <c r="BW251" s="85"/>
      <c r="BX251" s="85"/>
      <c r="BY251" s="85"/>
      <c r="BZ251" s="86"/>
      <c r="CA251" s="85"/>
      <c r="CB251" s="85"/>
      <c r="CC251" s="85"/>
      <c r="CD251" s="85"/>
      <c r="CE251" s="83"/>
      <c r="CF251" s="83"/>
      <c r="CG251" s="83"/>
      <c r="CH251" s="87"/>
      <c r="CI251" s="126"/>
    </row>
    <row r="252" spans="1:87" ht="15" x14ac:dyDescent="0.25">
      <c r="A252" s="559">
        <f t="shared" si="8"/>
        <v>0</v>
      </c>
      <c r="B252" s="157"/>
      <c r="C252" s="156" t="s">
        <v>283</v>
      </c>
      <c r="D252" s="42">
        <v>2</v>
      </c>
      <c r="E252" s="63">
        <v>880</v>
      </c>
      <c r="F252" s="64">
        <v>6.3619539056518173</v>
      </c>
      <c r="G252" s="65">
        <v>6.6082058372719299</v>
      </c>
      <c r="H252" s="65">
        <v>10.77215603000832</v>
      </c>
      <c r="I252" s="63">
        <v>110.36574055953366</v>
      </c>
      <c r="J252" s="63">
        <v>116.76001722524404</v>
      </c>
      <c r="K252" s="63">
        <v>888.49031874375009</v>
      </c>
      <c r="L252" s="63">
        <v>180.54881486916977</v>
      </c>
      <c r="M252" s="63">
        <v>145.10935135870685</v>
      </c>
      <c r="N252" s="63">
        <v>267.42556017157176</v>
      </c>
      <c r="O252" s="63">
        <v>188.80934256212907</v>
      </c>
      <c r="P252" s="63">
        <v>162.93578974951413</v>
      </c>
      <c r="Q252" s="63">
        <v>79.424833486172886</v>
      </c>
      <c r="R252" s="63">
        <v>64.39490577127566</v>
      </c>
      <c r="S252" s="66">
        <v>110.6330035201606</v>
      </c>
      <c r="T252" s="65">
        <v>8.572966000000001</v>
      </c>
      <c r="U252" s="65">
        <v>3.8465189999999994</v>
      </c>
      <c r="V252" s="65">
        <v>2.2950300000000006</v>
      </c>
      <c r="W252" s="66">
        <v>30.493853999999995</v>
      </c>
      <c r="X252" s="65">
        <v>0.17465666666666665</v>
      </c>
      <c r="Y252" s="65">
        <v>3.3575733333333333</v>
      </c>
      <c r="Z252" s="65">
        <v>1.8679100000000002</v>
      </c>
      <c r="AA252" s="65">
        <v>8.8481899999999989</v>
      </c>
      <c r="AB252" s="63">
        <v>125</v>
      </c>
      <c r="AC252" s="63">
        <v>48.048409999999997</v>
      </c>
      <c r="AD252" s="63">
        <v>30.511419999999994</v>
      </c>
      <c r="AE252" s="67">
        <v>0.05</v>
      </c>
      <c r="AF252" s="123">
        <v>0.02</v>
      </c>
      <c r="BB252" s="154"/>
      <c r="BC252" s="349"/>
      <c r="BD252" s="157"/>
      <c r="BE252" s="156"/>
      <c r="BF252" s="156" t="s">
        <v>281</v>
      </c>
      <c r="BG252" s="42">
        <v>5</v>
      </c>
      <c r="BH252" s="83"/>
      <c r="BI252" s="84"/>
      <c r="BJ252" s="85"/>
      <c r="BK252" s="85"/>
      <c r="BL252" s="83"/>
      <c r="BM252" s="83"/>
      <c r="BN252" s="83"/>
      <c r="BO252" s="83"/>
      <c r="BP252" s="83"/>
      <c r="BQ252" s="83"/>
      <c r="BR252" s="83"/>
      <c r="BS252" s="83"/>
      <c r="BT252" s="83"/>
      <c r="BU252" s="83"/>
      <c r="BV252" s="83"/>
      <c r="BW252" s="85"/>
      <c r="BX252" s="85"/>
      <c r="BY252" s="85"/>
      <c r="BZ252" s="83"/>
      <c r="CA252" s="85"/>
      <c r="CB252" s="85"/>
      <c r="CC252" s="85"/>
      <c r="CD252" s="85"/>
      <c r="CE252" s="83"/>
      <c r="CF252" s="83"/>
      <c r="CG252" s="83"/>
      <c r="CH252" s="87"/>
      <c r="CI252" s="126"/>
    </row>
    <row r="253" spans="1:87" ht="15" x14ac:dyDescent="0.25">
      <c r="A253" s="559">
        <f t="shared" si="8"/>
        <v>0</v>
      </c>
      <c r="B253" s="157"/>
      <c r="C253" s="156" t="s">
        <v>284</v>
      </c>
      <c r="D253" s="42">
        <v>3</v>
      </c>
      <c r="E253" s="63">
        <v>880</v>
      </c>
      <c r="F253" s="64">
        <v>6.2063819911389677</v>
      </c>
      <c r="G253" s="65">
        <v>6.4266647526639957</v>
      </c>
      <c r="H253" s="65">
        <v>10.532036703794077</v>
      </c>
      <c r="I253" s="63">
        <v>101.26757202452207</v>
      </c>
      <c r="J253" s="63">
        <v>94.870329495151182</v>
      </c>
      <c r="K253" s="63">
        <v>889.34872397573486</v>
      </c>
      <c r="L253" s="63">
        <v>148.02312670849147</v>
      </c>
      <c r="M253" s="63">
        <v>166.31757905458073</v>
      </c>
      <c r="N253" s="63">
        <v>299.73282384760802</v>
      </c>
      <c r="O253" s="63">
        <v>216.74934273305209</v>
      </c>
      <c r="P253" s="63">
        <v>144.8275451962397</v>
      </c>
      <c r="Q253" s="63">
        <v>78.498096063240141</v>
      </c>
      <c r="R253" s="63">
        <v>63.049591032282194</v>
      </c>
      <c r="S253" s="66">
        <v>109.69258925799238</v>
      </c>
      <c r="T253" s="65">
        <v>8.572966000000001</v>
      </c>
      <c r="U253" s="65">
        <v>3.6090269999999998</v>
      </c>
      <c r="V253" s="65">
        <v>2.1294600000000004</v>
      </c>
      <c r="W253" s="66">
        <v>28.963853999999994</v>
      </c>
      <c r="X253" s="65">
        <v>0.18241666666666664</v>
      </c>
      <c r="Y253" s="65">
        <v>3.4327893333333339</v>
      </c>
      <c r="Z253" s="65">
        <v>1.6327099999999999</v>
      </c>
      <c r="AA253" s="65">
        <v>7.82334</v>
      </c>
      <c r="AB253" s="63">
        <v>125</v>
      </c>
      <c r="AC253" s="63">
        <v>39.789179999999995</v>
      </c>
      <c r="AD253" s="63">
        <v>28.16142</v>
      </c>
      <c r="AE253" s="67">
        <v>0.05</v>
      </c>
      <c r="AF253" s="123">
        <v>0.02</v>
      </c>
      <c r="BB253" s="154"/>
      <c r="BC253" s="349"/>
      <c r="BD253" s="158" t="s">
        <v>44</v>
      </c>
      <c r="BE253" s="159"/>
      <c r="BF253" s="159" t="s">
        <v>282</v>
      </c>
      <c r="BG253" s="55">
        <v>1</v>
      </c>
      <c r="BH253" s="56"/>
      <c r="BI253" s="57"/>
      <c r="BJ253" s="58"/>
      <c r="BK253" s="58"/>
      <c r="BL253" s="56"/>
      <c r="BM253" s="56"/>
      <c r="BN253" s="56"/>
      <c r="BO253" s="56"/>
      <c r="BP253" s="56"/>
      <c r="BQ253" s="56"/>
      <c r="BR253" s="56"/>
      <c r="BS253" s="56"/>
      <c r="BT253" s="56"/>
      <c r="BU253" s="56"/>
      <c r="BV253" s="59"/>
      <c r="BW253" s="58"/>
      <c r="BX253" s="58"/>
      <c r="BY253" s="58"/>
      <c r="BZ253" s="59"/>
      <c r="CA253" s="58"/>
      <c r="CB253" s="58"/>
      <c r="CC253" s="58"/>
      <c r="CD253" s="58"/>
      <c r="CE253" s="56"/>
      <c r="CF253" s="56"/>
      <c r="CG253" s="56"/>
      <c r="CH253" s="60"/>
      <c r="CI253" s="122"/>
    </row>
    <row r="254" spans="1:87" ht="15" x14ac:dyDescent="0.25">
      <c r="A254" s="559">
        <f t="shared" si="8"/>
        <v>0</v>
      </c>
      <c r="B254" s="157"/>
      <c r="C254" s="156" t="s">
        <v>285</v>
      </c>
      <c r="D254" s="42">
        <v>4</v>
      </c>
      <c r="E254" s="63">
        <v>880</v>
      </c>
      <c r="F254" s="64">
        <v>6.0294391721752181</v>
      </c>
      <c r="G254" s="65">
        <v>6.2217671223239437</v>
      </c>
      <c r="H254" s="65">
        <v>10.256871448414886</v>
      </c>
      <c r="I254" s="63">
        <v>93.597230419922766</v>
      </c>
      <c r="J254" s="63">
        <v>79.612451228550526</v>
      </c>
      <c r="K254" s="63">
        <v>885.04590797751644</v>
      </c>
      <c r="L254" s="63">
        <v>125.25943356625193</v>
      </c>
      <c r="M254" s="63">
        <v>188.42486438677656</v>
      </c>
      <c r="N254" s="63">
        <v>322.00326707716192</v>
      </c>
      <c r="O254" s="63">
        <v>246.0307388492792</v>
      </c>
      <c r="P254" s="63">
        <v>122.28398258185071</v>
      </c>
      <c r="Q254" s="63">
        <v>76.932487200526339</v>
      </c>
      <c r="R254" s="63">
        <v>61.91889434006827</v>
      </c>
      <c r="S254" s="66">
        <v>115.30843434896472</v>
      </c>
      <c r="T254" s="65">
        <v>8.572966000000001</v>
      </c>
      <c r="U254" s="65">
        <v>3.3480269999999996</v>
      </c>
      <c r="V254" s="65">
        <v>2.0038900000000002</v>
      </c>
      <c r="W254" s="66">
        <v>26.533854000000002</v>
      </c>
      <c r="X254" s="65">
        <v>0.17977666666666667</v>
      </c>
      <c r="Y254" s="65">
        <v>3.2777653333333334</v>
      </c>
      <c r="Z254" s="65">
        <v>1.4260099999999998</v>
      </c>
      <c r="AA254" s="65">
        <v>7.0257100000000001</v>
      </c>
      <c r="AB254" s="63">
        <v>125</v>
      </c>
      <c r="AC254" s="63">
        <v>32.592829999999992</v>
      </c>
      <c r="AD254" s="63">
        <v>26.311419999999998</v>
      </c>
      <c r="AE254" s="67">
        <v>0.05</v>
      </c>
      <c r="AF254" s="123">
        <v>0.02</v>
      </c>
      <c r="BB254" s="154"/>
      <c r="BC254" s="349"/>
      <c r="BD254" s="155" t="s">
        <v>46</v>
      </c>
      <c r="BE254" s="356"/>
      <c r="BF254" s="156" t="s">
        <v>283</v>
      </c>
      <c r="BG254" s="42">
        <v>2</v>
      </c>
      <c r="BH254" s="63"/>
      <c r="BI254" s="64"/>
      <c r="BJ254" s="65"/>
      <c r="BK254" s="65"/>
      <c r="BL254" s="63"/>
      <c r="BM254" s="63"/>
      <c r="BN254" s="63"/>
      <c r="BO254" s="63"/>
      <c r="BP254" s="63"/>
      <c r="BQ254" s="63"/>
      <c r="BR254" s="63"/>
      <c r="BS254" s="63"/>
      <c r="BT254" s="63"/>
      <c r="BU254" s="63"/>
      <c r="BV254" s="66"/>
      <c r="BW254" s="65"/>
      <c r="BX254" s="65"/>
      <c r="BY254" s="65"/>
      <c r="BZ254" s="66"/>
      <c r="CA254" s="65"/>
      <c r="CB254" s="65"/>
      <c r="CC254" s="65"/>
      <c r="CD254" s="65"/>
      <c r="CE254" s="63"/>
      <c r="CF254" s="63"/>
      <c r="CG254" s="63"/>
      <c r="CH254" s="67"/>
      <c r="CI254" s="123"/>
    </row>
    <row r="255" spans="1:87" ht="15" x14ac:dyDescent="0.25">
      <c r="A255" s="559">
        <f t="shared" si="8"/>
        <v>0</v>
      </c>
      <c r="B255" s="157"/>
      <c r="C255" s="156" t="s">
        <v>286</v>
      </c>
      <c r="D255" s="42">
        <v>5</v>
      </c>
      <c r="E255" s="63">
        <v>880</v>
      </c>
      <c r="F255" s="64">
        <v>5.8686216309022265</v>
      </c>
      <c r="G255" s="65">
        <v>6.0243769191618517</v>
      </c>
      <c r="H255" s="65">
        <v>10.019312467565197</v>
      </c>
      <c r="I255" s="63">
        <v>89.544142934055714</v>
      </c>
      <c r="J255" s="63">
        <v>73.093517167383055</v>
      </c>
      <c r="K255" s="63">
        <v>881.827597261233</v>
      </c>
      <c r="L255" s="63">
        <v>115.49340279239182</v>
      </c>
      <c r="M255" s="63">
        <v>193.80092291727334</v>
      </c>
      <c r="N255" s="63">
        <v>327.23773567429038</v>
      </c>
      <c r="O255" s="63">
        <v>255.14007206751043</v>
      </c>
      <c r="P255" s="63">
        <v>106.35038383732517</v>
      </c>
      <c r="Q255" s="63">
        <v>75.426706232940873</v>
      </c>
      <c r="R255" s="63">
        <v>61.379222781455375</v>
      </c>
      <c r="S255" s="66">
        <v>118.54625866139109</v>
      </c>
      <c r="T255" s="65">
        <v>8.572966000000001</v>
      </c>
      <c r="U255" s="65">
        <v>3.0635189999999999</v>
      </c>
      <c r="V255" s="65">
        <v>1.9183200000000005</v>
      </c>
      <c r="W255" s="66">
        <v>23.203854</v>
      </c>
      <c r="X255" s="65">
        <v>0.16673666666666667</v>
      </c>
      <c r="Y255" s="65">
        <v>2.892501333333334</v>
      </c>
      <c r="Z255" s="65">
        <v>1.2478100000000003</v>
      </c>
      <c r="AA255" s="65">
        <v>6.4552999999999994</v>
      </c>
      <c r="AB255" s="63">
        <v>75</v>
      </c>
      <c r="AC255" s="63">
        <v>26.459359999999997</v>
      </c>
      <c r="AD255" s="63">
        <v>24.961419999999997</v>
      </c>
      <c r="AE255" s="67">
        <v>0.05</v>
      </c>
      <c r="AF255" s="123">
        <v>0.02</v>
      </c>
      <c r="BB255" s="154"/>
      <c r="BC255" s="349"/>
      <c r="BD255" s="157"/>
      <c r="BE255" s="156"/>
      <c r="BF255" s="156" t="s">
        <v>284</v>
      </c>
      <c r="BG255" s="42">
        <v>3</v>
      </c>
      <c r="BH255" s="63"/>
      <c r="BI255" s="64"/>
      <c r="BJ255" s="65"/>
      <c r="BK255" s="65"/>
      <c r="BL255" s="63"/>
      <c r="BM255" s="63"/>
      <c r="BN255" s="63"/>
      <c r="BO255" s="63"/>
      <c r="BP255" s="63"/>
      <c r="BQ255" s="63"/>
      <c r="BR255" s="63"/>
      <c r="BS255" s="63"/>
      <c r="BT255" s="63"/>
      <c r="BU255" s="63"/>
      <c r="BV255" s="66"/>
      <c r="BW255" s="65"/>
      <c r="BX255" s="65"/>
      <c r="BY255" s="65"/>
      <c r="BZ255" s="66"/>
      <c r="CA255" s="65"/>
      <c r="CB255" s="65"/>
      <c r="CC255" s="65"/>
      <c r="CD255" s="65"/>
      <c r="CE255" s="63"/>
      <c r="CF255" s="63"/>
      <c r="CG255" s="63"/>
      <c r="CH255" s="67"/>
      <c r="CI255" s="123"/>
    </row>
    <row r="256" spans="1:87" ht="15" x14ac:dyDescent="0.25">
      <c r="A256" s="559">
        <f t="shared" si="8"/>
        <v>0</v>
      </c>
      <c r="B256" s="158" t="str">
        <f>IF($BE$6=1,BD258,BD259)</f>
        <v>KG (1. Aufw.)</v>
      </c>
      <c r="C256" s="159" t="s">
        <v>287</v>
      </c>
      <c r="D256" s="55">
        <v>1</v>
      </c>
      <c r="E256" s="78">
        <v>880</v>
      </c>
      <c r="F256" s="79">
        <v>6.1294822476044821</v>
      </c>
      <c r="G256" s="80">
        <v>6.3327503455707559</v>
      </c>
      <c r="H256" s="80">
        <v>10.418109834505426</v>
      </c>
      <c r="I256" s="78">
        <v>108.05247132883753</v>
      </c>
      <c r="J256" s="78">
        <v>117.0066826062688</v>
      </c>
      <c r="K256" s="78">
        <v>872.86670199839023</v>
      </c>
      <c r="L256" s="78">
        <v>180.78851790512033</v>
      </c>
      <c r="M256" s="78">
        <v>147.44019857538424</v>
      </c>
      <c r="N256" s="78">
        <v>270.92495751517134</v>
      </c>
      <c r="O256" s="78">
        <v>197.42653828025433</v>
      </c>
      <c r="P256" s="78">
        <v>175.06119236718615</v>
      </c>
      <c r="Q256" s="78">
        <v>78.037978943035597</v>
      </c>
      <c r="R256" s="78">
        <v>64.520248382278709</v>
      </c>
      <c r="S256" s="81">
        <v>127</v>
      </c>
      <c r="T256" s="80">
        <v>12.052865739167608</v>
      </c>
      <c r="U256" s="80">
        <v>4.2142641712936264</v>
      </c>
      <c r="V256" s="80">
        <v>2.2900843731464686</v>
      </c>
      <c r="W256" s="81">
        <v>31.15695068056586</v>
      </c>
      <c r="X256" s="80">
        <v>0.15649666666666667</v>
      </c>
      <c r="Y256" s="80">
        <v>3.0521173333333325</v>
      </c>
      <c r="Z256" s="80">
        <v>2.3846927262851483</v>
      </c>
      <c r="AA256" s="80">
        <v>10.100259999999999</v>
      </c>
      <c r="AB256" s="78">
        <v>200</v>
      </c>
      <c r="AC256" s="78">
        <v>57.370519999999992</v>
      </c>
      <c r="AD256" s="78">
        <v>33.361419999999995</v>
      </c>
      <c r="AE256" s="82">
        <v>0.15</v>
      </c>
      <c r="AF256" s="125">
        <v>0.02</v>
      </c>
      <c r="BB256" s="154"/>
      <c r="BC256" s="349"/>
      <c r="BD256" s="157"/>
      <c r="BE256" s="156"/>
      <c r="BF256" s="156" t="s">
        <v>285</v>
      </c>
      <c r="BG256" s="42">
        <v>4</v>
      </c>
      <c r="BH256" s="63"/>
      <c r="BI256" s="64"/>
      <c r="BJ256" s="65"/>
      <c r="BK256" s="65"/>
      <c r="BL256" s="63"/>
      <c r="BM256" s="63"/>
      <c r="BN256" s="63"/>
      <c r="BO256" s="63"/>
      <c r="BP256" s="63"/>
      <c r="BQ256" s="63"/>
      <c r="BR256" s="63"/>
      <c r="BS256" s="63"/>
      <c r="BT256" s="63"/>
      <c r="BU256" s="63"/>
      <c r="BV256" s="66"/>
      <c r="BW256" s="65"/>
      <c r="BX256" s="65"/>
      <c r="BY256" s="65"/>
      <c r="BZ256" s="66"/>
      <c r="CA256" s="65"/>
      <c r="CB256" s="65"/>
      <c r="CC256" s="65"/>
      <c r="CD256" s="65"/>
      <c r="CE256" s="63"/>
      <c r="CF256" s="63"/>
      <c r="CG256" s="63"/>
      <c r="CH256" s="67"/>
      <c r="CI256" s="123"/>
    </row>
    <row r="257" spans="1:87" ht="15" x14ac:dyDescent="0.25">
      <c r="A257" s="559">
        <f t="shared" si="8"/>
        <v>0</v>
      </c>
      <c r="B257" s="157"/>
      <c r="C257" s="156" t="s">
        <v>288</v>
      </c>
      <c r="D257" s="42">
        <v>2</v>
      </c>
      <c r="E257" s="83">
        <v>880</v>
      </c>
      <c r="F257" s="84">
        <v>5.9770056800091744</v>
      </c>
      <c r="G257" s="85">
        <v>6.1440201289772647</v>
      </c>
      <c r="H257" s="85">
        <v>10.194798954042421</v>
      </c>
      <c r="I257" s="83">
        <v>103.74582994502506</v>
      </c>
      <c r="J257" s="83">
        <v>108.49085851946074</v>
      </c>
      <c r="K257" s="83">
        <v>872.04539074004902</v>
      </c>
      <c r="L257" s="83">
        <v>168.11949042514524</v>
      </c>
      <c r="M257" s="83">
        <v>159.35634909187212</v>
      </c>
      <c r="N257" s="83">
        <v>289.67844354122366</v>
      </c>
      <c r="O257" s="83">
        <v>211.99836634023092</v>
      </c>
      <c r="P257" s="83">
        <v>163.09763597907829</v>
      </c>
      <c r="Q257" s="83">
        <v>76.815044091983893</v>
      </c>
      <c r="R257" s="83">
        <v>64.061398530220771</v>
      </c>
      <c r="S257" s="86">
        <v>127</v>
      </c>
      <c r="T257" s="85">
        <v>12.052865739167608</v>
      </c>
      <c r="U257" s="85">
        <v>3.9775303838113629</v>
      </c>
      <c r="V257" s="85">
        <v>2.0461796794243643</v>
      </c>
      <c r="W257" s="86">
        <v>30.52628074718433</v>
      </c>
      <c r="X257" s="85">
        <v>0.17465666666666665</v>
      </c>
      <c r="Y257" s="85">
        <v>3.3575733333333333</v>
      </c>
      <c r="Z257" s="85">
        <v>2.1210927262851484</v>
      </c>
      <c r="AA257" s="85">
        <v>8.8481899999999989</v>
      </c>
      <c r="AB257" s="83">
        <v>125</v>
      </c>
      <c r="AC257" s="83">
        <v>48.048409999999997</v>
      </c>
      <c r="AD257" s="83">
        <v>30.511419999999994</v>
      </c>
      <c r="AE257" s="87">
        <v>0.05</v>
      </c>
      <c r="AF257" s="126">
        <v>0.02</v>
      </c>
      <c r="BB257" s="154"/>
      <c r="BC257" s="349"/>
      <c r="BD257" s="157"/>
      <c r="BE257" s="156"/>
      <c r="BF257" s="156" t="s">
        <v>286</v>
      </c>
      <c r="BG257" s="42">
        <v>5</v>
      </c>
      <c r="BH257" s="63"/>
      <c r="BI257" s="64"/>
      <c r="BJ257" s="65"/>
      <c r="BK257" s="65"/>
      <c r="BL257" s="63"/>
      <c r="BM257" s="63"/>
      <c r="BN257" s="63"/>
      <c r="BO257" s="63"/>
      <c r="BP257" s="63"/>
      <c r="BQ257" s="63"/>
      <c r="BR257" s="63"/>
      <c r="BS257" s="63"/>
      <c r="BT257" s="63"/>
      <c r="BU257" s="63"/>
      <c r="BV257" s="66"/>
      <c r="BW257" s="65"/>
      <c r="BX257" s="65"/>
      <c r="BY257" s="65"/>
      <c r="BZ257" s="66"/>
      <c r="CA257" s="65"/>
      <c r="CB257" s="65"/>
      <c r="CC257" s="65"/>
      <c r="CD257" s="65"/>
      <c r="CE257" s="63"/>
      <c r="CF257" s="63"/>
      <c r="CG257" s="63"/>
      <c r="CH257" s="67"/>
      <c r="CI257" s="123"/>
    </row>
    <row r="258" spans="1:87" ht="15" x14ac:dyDescent="0.25">
      <c r="A258" s="559">
        <f t="shared" si="8"/>
        <v>0</v>
      </c>
      <c r="B258" s="157"/>
      <c r="C258" s="156" t="s">
        <v>289</v>
      </c>
      <c r="D258" s="42">
        <v>3</v>
      </c>
      <c r="E258" s="83">
        <v>880</v>
      </c>
      <c r="F258" s="84">
        <v>5.7721430671732179</v>
      </c>
      <c r="G258" s="85">
        <v>5.8877742620984304</v>
      </c>
      <c r="H258" s="85">
        <v>9.8969979583105729</v>
      </c>
      <c r="I258" s="83">
        <v>97.876964364820381</v>
      </c>
      <c r="J258" s="83">
        <v>96.780752246328376</v>
      </c>
      <c r="K258" s="83">
        <v>872.98131756110672</v>
      </c>
      <c r="L258" s="83">
        <v>150.72645410032197</v>
      </c>
      <c r="M258" s="83">
        <v>172.15309410693396</v>
      </c>
      <c r="N258" s="83">
        <v>311.75566944262835</v>
      </c>
      <c r="O258" s="83">
        <v>228.70861523082999</v>
      </c>
      <c r="P258" s="83">
        <v>160.2947775999944</v>
      </c>
      <c r="Q258" s="83">
        <v>75.038971594756433</v>
      </c>
      <c r="R258" s="83">
        <v>63.312883521564011</v>
      </c>
      <c r="S258" s="86">
        <v>126.32941637781757</v>
      </c>
      <c r="T258" s="85">
        <v>12.052865739167608</v>
      </c>
      <c r="U258" s="85">
        <v>3.7147893346827483</v>
      </c>
      <c r="V258" s="85">
        <v>1.849734185726019</v>
      </c>
      <c r="W258" s="86">
        <v>28.994653766114894</v>
      </c>
      <c r="X258" s="85">
        <v>0.18241666666666664</v>
      </c>
      <c r="Y258" s="85">
        <v>3.4327893333333339</v>
      </c>
      <c r="Z258" s="85">
        <v>1.8860927262851486</v>
      </c>
      <c r="AA258" s="85">
        <v>7.82334</v>
      </c>
      <c r="AB258" s="83">
        <v>125</v>
      </c>
      <c r="AC258" s="83">
        <v>39.789179999999995</v>
      </c>
      <c r="AD258" s="83">
        <v>28.16142</v>
      </c>
      <c r="AE258" s="87">
        <v>0.05</v>
      </c>
      <c r="AF258" s="126">
        <v>0.02</v>
      </c>
      <c r="BB258" s="154"/>
      <c r="BC258" s="349"/>
      <c r="BD258" s="158" t="s">
        <v>51</v>
      </c>
      <c r="BE258" s="159"/>
      <c r="BF258" s="159" t="s">
        <v>287</v>
      </c>
      <c r="BG258" s="55">
        <v>1</v>
      </c>
      <c r="BH258" s="78"/>
      <c r="BI258" s="79"/>
      <c r="BJ258" s="80"/>
      <c r="BK258" s="80"/>
      <c r="BL258" s="78"/>
      <c r="BM258" s="78"/>
      <c r="BN258" s="78"/>
      <c r="BO258" s="78"/>
      <c r="BP258" s="78"/>
      <c r="BQ258" s="78"/>
      <c r="BR258" s="78"/>
      <c r="BS258" s="78"/>
      <c r="BT258" s="78"/>
      <c r="BU258" s="78"/>
      <c r="BV258" s="81"/>
      <c r="BW258" s="80"/>
      <c r="BX258" s="80"/>
      <c r="BY258" s="80"/>
      <c r="BZ258" s="81"/>
      <c r="CA258" s="80"/>
      <c r="CB258" s="80"/>
      <c r="CC258" s="80"/>
      <c r="CD258" s="80"/>
      <c r="CE258" s="78"/>
      <c r="CF258" s="78"/>
      <c r="CG258" s="78"/>
      <c r="CH258" s="82"/>
      <c r="CI258" s="125"/>
    </row>
    <row r="259" spans="1:87" ht="15" x14ac:dyDescent="0.25">
      <c r="A259" s="559">
        <f t="shared" si="8"/>
        <v>0</v>
      </c>
      <c r="B259" s="157"/>
      <c r="C259" s="156" t="s">
        <v>290</v>
      </c>
      <c r="D259" s="42">
        <v>4</v>
      </c>
      <c r="E259" s="83">
        <v>880</v>
      </c>
      <c r="F259" s="84">
        <v>5.3124951306864743</v>
      </c>
      <c r="G259" s="85">
        <v>5.2973870773541778</v>
      </c>
      <c r="H259" s="85">
        <v>9.2412749798399094</v>
      </c>
      <c r="I259" s="83">
        <v>90.528231587061896</v>
      </c>
      <c r="J259" s="83">
        <v>87.72211322186061</v>
      </c>
      <c r="K259" s="83">
        <v>875.75160747146617</v>
      </c>
      <c r="L259" s="83">
        <v>137.27756027451287</v>
      </c>
      <c r="M259" s="83">
        <v>185.45532079883608</v>
      </c>
      <c r="N259" s="83">
        <v>320.75406009744972</v>
      </c>
      <c r="O259" s="83">
        <v>240.03543181169306</v>
      </c>
      <c r="P259" s="83">
        <v>151.9166971251469</v>
      </c>
      <c r="Q259" s="83">
        <v>70.078977818709461</v>
      </c>
      <c r="R259" s="83">
        <v>62.635595152689845</v>
      </c>
      <c r="S259" s="86">
        <v>125</v>
      </c>
      <c r="T259" s="85">
        <v>12.052865739167608</v>
      </c>
      <c r="U259" s="85">
        <v>3.4260410239077803</v>
      </c>
      <c r="V259" s="85">
        <v>1.7007478920514334</v>
      </c>
      <c r="W259" s="86">
        <v>26.562069737357568</v>
      </c>
      <c r="X259" s="85">
        <v>0.17977666666666667</v>
      </c>
      <c r="Y259" s="85">
        <v>3.2777653333333334</v>
      </c>
      <c r="Z259" s="85">
        <v>1.6796927262851487</v>
      </c>
      <c r="AA259" s="85">
        <v>7.0257100000000001</v>
      </c>
      <c r="AB259" s="83">
        <v>125</v>
      </c>
      <c r="AC259" s="83">
        <v>32.592829999999992</v>
      </c>
      <c r="AD259" s="83">
        <v>26.311419999999998</v>
      </c>
      <c r="AE259" s="87">
        <v>0.05</v>
      </c>
      <c r="AF259" s="126">
        <v>0.02</v>
      </c>
      <c r="BB259" s="154"/>
      <c r="BC259" s="349"/>
      <c r="BD259" s="155" t="s">
        <v>53</v>
      </c>
      <c r="BE259" s="356"/>
      <c r="BF259" s="156" t="s">
        <v>288</v>
      </c>
      <c r="BG259" s="42">
        <v>2</v>
      </c>
      <c r="BH259" s="83"/>
      <c r="BI259" s="84"/>
      <c r="BJ259" s="85"/>
      <c r="BK259" s="85"/>
      <c r="BL259" s="83"/>
      <c r="BM259" s="83"/>
      <c r="BN259" s="83"/>
      <c r="BO259" s="83"/>
      <c r="BP259" s="83"/>
      <c r="BQ259" s="83"/>
      <c r="BR259" s="83"/>
      <c r="BS259" s="83"/>
      <c r="BT259" s="83"/>
      <c r="BU259" s="83"/>
      <c r="BV259" s="86"/>
      <c r="BW259" s="85"/>
      <c r="BX259" s="85"/>
      <c r="BY259" s="85"/>
      <c r="BZ259" s="86"/>
      <c r="CA259" s="85"/>
      <c r="CB259" s="85"/>
      <c r="CC259" s="85"/>
      <c r="CD259" s="85"/>
      <c r="CE259" s="83"/>
      <c r="CF259" s="83"/>
      <c r="CG259" s="83"/>
      <c r="CH259" s="87"/>
      <c r="CI259" s="126"/>
    </row>
    <row r="260" spans="1:87" ht="15.75" thickBot="1" x14ac:dyDescent="0.3">
      <c r="A260" s="560">
        <f t="shared" si="8"/>
        <v>0</v>
      </c>
      <c r="B260" s="161"/>
      <c r="C260" s="162" t="s">
        <v>291</v>
      </c>
      <c r="D260" s="92">
        <v>5</v>
      </c>
      <c r="E260" s="93">
        <v>880</v>
      </c>
      <c r="F260" s="94">
        <v>4.8442205425039919</v>
      </c>
      <c r="G260" s="95">
        <v>4.7054504525191794</v>
      </c>
      <c r="H260" s="95">
        <v>8.5552293719084389</v>
      </c>
      <c r="I260" s="93">
        <v>84.172007650988846</v>
      </c>
      <c r="J260" s="93">
        <v>82.282274954027372</v>
      </c>
      <c r="K260" s="93">
        <v>874.88620320795178</v>
      </c>
      <c r="L260" s="93">
        <v>129.16919866584345</v>
      </c>
      <c r="M260" s="93">
        <v>191.3594928724587</v>
      </c>
      <c r="N260" s="93">
        <v>330.10979745340626</v>
      </c>
      <c r="O260" s="93">
        <v>250.47132942658791</v>
      </c>
      <c r="P260" s="93">
        <v>152.13082087234156</v>
      </c>
      <c r="Q260" s="93">
        <v>64.951966895226064</v>
      </c>
      <c r="R260" s="93">
        <v>62.213299069833234</v>
      </c>
      <c r="S260" s="96">
        <v>125</v>
      </c>
      <c r="T260" s="95">
        <v>12.052865739167608</v>
      </c>
      <c r="U260" s="95">
        <v>3.1112854514864599</v>
      </c>
      <c r="V260" s="95">
        <v>1.5992207984006066</v>
      </c>
      <c r="W260" s="96">
        <v>23.228528660912332</v>
      </c>
      <c r="X260" s="95">
        <v>0.16673666666666667</v>
      </c>
      <c r="Y260" s="95">
        <v>2.892501333333334</v>
      </c>
      <c r="Z260" s="95">
        <v>1.5018927262851485</v>
      </c>
      <c r="AA260" s="95">
        <v>6.4552999999999994</v>
      </c>
      <c r="AB260" s="93">
        <v>75</v>
      </c>
      <c r="AC260" s="93">
        <v>26.459359999999997</v>
      </c>
      <c r="AD260" s="93">
        <v>24.961419999999997</v>
      </c>
      <c r="AE260" s="97">
        <v>0.05</v>
      </c>
      <c r="AF260" s="130">
        <v>0.02</v>
      </c>
      <c r="BB260" s="154"/>
      <c r="BC260" s="349"/>
      <c r="BD260" s="157"/>
      <c r="BE260" s="156"/>
      <c r="BF260" s="156" t="s">
        <v>289</v>
      </c>
      <c r="BG260" s="42">
        <v>3</v>
      </c>
      <c r="BH260" s="83"/>
      <c r="BI260" s="84"/>
      <c r="BJ260" s="85"/>
      <c r="BK260" s="85"/>
      <c r="BL260" s="83"/>
      <c r="BM260" s="83"/>
      <c r="BN260" s="83"/>
      <c r="BO260" s="83"/>
      <c r="BP260" s="83"/>
      <c r="BQ260" s="83"/>
      <c r="BR260" s="83"/>
      <c r="BS260" s="83"/>
      <c r="BT260" s="83"/>
      <c r="BU260" s="83"/>
      <c r="BV260" s="86"/>
      <c r="BW260" s="85"/>
      <c r="BX260" s="85"/>
      <c r="BY260" s="85"/>
      <c r="BZ260" s="86"/>
      <c r="CA260" s="85"/>
      <c r="CB260" s="85"/>
      <c r="CC260" s="85"/>
      <c r="CD260" s="85"/>
      <c r="CE260" s="83"/>
      <c r="CF260" s="83"/>
      <c r="CG260" s="83"/>
      <c r="CH260" s="87"/>
      <c r="CI260" s="126"/>
    </row>
    <row r="261" spans="1:87" ht="15" customHeight="1" x14ac:dyDescent="0.25">
      <c r="A261" s="558" t="str">
        <f>IF($BE$6=1,BB263,BC263)</f>
        <v xml:space="preserve">Raufutter künstlich getrocknet Reinbestände
</v>
      </c>
      <c r="B261" s="152" t="str">
        <f>IF($BE$6=1,BD263,BD264)</f>
        <v>Knaulgras (1. Aufw.)</v>
      </c>
      <c r="C261" s="153" t="s">
        <v>292</v>
      </c>
      <c r="D261" s="31">
        <v>1</v>
      </c>
      <c r="E261" s="102">
        <v>880</v>
      </c>
      <c r="F261" s="101">
        <v>6.5579316154829037</v>
      </c>
      <c r="G261" s="101">
        <v>6.7777047038401426</v>
      </c>
      <c r="H261" s="101">
        <v>11.115140108434813</v>
      </c>
      <c r="I261" s="102">
        <v>137.34989796710914</v>
      </c>
      <c r="J261" s="102">
        <v>170.24269959615532</v>
      </c>
      <c r="K261" s="102">
        <v>896.23320671743545</v>
      </c>
      <c r="L261" s="102">
        <v>255.59404920449023</v>
      </c>
      <c r="M261" s="102">
        <v>186.08416456980157</v>
      </c>
      <c r="N261" s="102">
        <v>457.37917493431485</v>
      </c>
      <c r="O261" s="102">
        <v>227.07916359998836</v>
      </c>
      <c r="P261" s="102">
        <v>177.49057174392806</v>
      </c>
      <c r="Q261" s="102">
        <v>78.754408096510346</v>
      </c>
      <c r="R261" s="102">
        <v>62.715944775206346</v>
      </c>
      <c r="S261" s="102">
        <v>103.91538388892772</v>
      </c>
      <c r="T261" s="101">
        <v>3.67</v>
      </c>
      <c r="U261" s="101">
        <v>4.9114597266696265</v>
      </c>
      <c r="V261" s="101">
        <v>1.68</v>
      </c>
      <c r="W261" s="102">
        <v>42.46890599826768</v>
      </c>
      <c r="X261" s="101"/>
      <c r="Y261" s="101"/>
      <c r="Z261" s="101"/>
      <c r="AA261" s="101"/>
      <c r="AB261" s="101"/>
      <c r="AC261" s="101"/>
      <c r="AD261" s="101"/>
      <c r="AE261" s="101"/>
      <c r="AF261" s="104"/>
      <c r="BB261" s="154"/>
      <c r="BC261" s="349"/>
      <c r="BD261" s="157"/>
      <c r="BE261" s="156"/>
      <c r="BF261" s="156" t="s">
        <v>290</v>
      </c>
      <c r="BG261" s="42">
        <v>4</v>
      </c>
      <c r="BH261" s="83"/>
      <c r="BI261" s="84"/>
      <c r="BJ261" s="85"/>
      <c r="BK261" s="85"/>
      <c r="BL261" s="83"/>
      <c r="BM261" s="83"/>
      <c r="BN261" s="83"/>
      <c r="BO261" s="83"/>
      <c r="BP261" s="83"/>
      <c r="BQ261" s="83"/>
      <c r="BR261" s="83"/>
      <c r="BS261" s="83"/>
      <c r="BT261" s="83"/>
      <c r="BU261" s="83"/>
      <c r="BV261" s="86"/>
      <c r="BW261" s="85"/>
      <c r="BX261" s="85"/>
      <c r="BY261" s="85"/>
      <c r="BZ261" s="86"/>
      <c r="CA261" s="85"/>
      <c r="CB261" s="85"/>
      <c r="CC261" s="85"/>
      <c r="CD261" s="85"/>
      <c r="CE261" s="83"/>
      <c r="CF261" s="83"/>
      <c r="CG261" s="83"/>
      <c r="CH261" s="87"/>
      <c r="CI261" s="126"/>
    </row>
    <row r="262" spans="1:87" ht="15.75" thickBot="1" x14ac:dyDescent="0.3">
      <c r="A262" s="559">
        <f t="shared" ref="A262:A295" si="9">IF($BE$6=1,BB263,BB264)</f>
        <v>0</v>
      </c>
      <c r="B262" s="157"/>
      <c r="C262" s="156" t="s">
        <v>293</v>
      </c>
      <c r="D262" s="42">
        <v>2</v>
      </c>
      <c r="E262" s="63">
        <v>880</v>
      </c>
      <c r="F262" s="65">
        <v>6.4010671885687369</v>
      </c>
      <c r="G262" s="65">
        <v>6.6060476196877485</v>
      </c>
      <c r="H262" s="65">
        <v>10.873649591511306</v>
      </c>
      <c r="I262" s="63">
        <v>122.99942187730683</v>
      </c>
      <c r="J262" s="63">
        <v>134.379436673436</v>
      </c>
      <c r="K262" s="63">
        <v>901.99338478500545</v>
      </c>
      <c r="L262" s="63">
        <v>203.2522102017715</v>
      </c>
      <c r="M262" s="63">
        <v>213.53828605193772</v>
      </c>
      <c r="N262" s="63">
        <v>474.87687394761235</v>
      </c>
      <c r="O262" s="63">
        <v>241.36114120200136</v>
      </c>
      <c r="P262" s="63">
        <v>146.16131816443294</v>
      </c>
      <c r="Q262" s="63">
        <v>78.113106792468699</v>
      </c>
      <c r="R262" s="63">
        <v>60.832775196956348</v>
      </c>
      <c r="S262" s="63">
        <v>97.935483870967744</v>
      </c>
      <c r="T262" s="65">
        <v>3.16</v>
      </c>
      <c r="U262" s="65">
        <v>4.492375616382505</v>
      </c>
      <c r="V262" s="65">
        <v>1.5</v>
      </c>
      <c r="W262" s="63">
        <v>42.077237143086293</v>
      </c>
      <c r="X262" s="65"/>
      <c r="Y262" s="65"/>
      <c r="Z262" s="65"/>
      <c r="AA262" s="65"/>
      <c r="AB262" s="65"/>
      <c r="AC262" s="65"/>
      <c r="AD262" s="65"/>
      <c r="AE262" s="65"/>
      <c r="AF262" s="69"/>
      <c r="BB262" s="160"/>
      <c r="BC262" s="350"/>
      <c r="BD262" s="161"/>
      <c r="BE262" s="162"/>
      <c r="BF262" s="162" t="s">
        <v>291</v>
      </c>
      <c r="BG262" s="92">
        <v>5</v>
      </c>
      <c r="BH262" s="93"/>
      <c r="BI262" s="94"/>
      <c r="BJ262" s="95"/>
      <c r="BK262" s="95"/>
      <c r="BL262" s="93"/>
      <c r="BM262" s="93"/>
      <c r="BN262" s="93"/>
      <c r="BO262" s="93"/>
      <c r="BP262" s="93"/>
      <c r="BQ262" s="93"/>
      <c r="BR262" s="93"/>
      <c r="BS262" s="93"/>
      <c r="BT262" s="93"/>
      <c r="BU262" s="93"/>
      <c r="BV262" s="96"/>
      <c r="BW262" s="95"/>
      <c r="BX262" s="95"/>
      <c r="BY262" s="95"/>
      <c r="BZ262" s="96"/>
      <c r="CA262" s="95"/>
      <c r="CB262" s="95"/>
      <c r="CC262" s="95"/>
      <c r="CD262" s="95"/>
      <c r="CE262" s="93"/>
      <c r="CF262" s="93"/>
      <c r="CG262" s="93"/>
      <c r="CH262" s="97"/>
      <c r="CI262" s="130"/>
    </row>
    <row r="263" spans="1:87" ht="15" customHeight="1" x14ac:dyDescent="0.25">
      <c r="A263" s="559">
        <f t="shared" si="9"/>
        <v>0</v>
      </c>
      <c r="B263" s="157"/>
      <c r="C263" s="156" t="s">
        <v>294</v>
      </c>
      <c r="D263" s="42">
        <v>3</v>
      </c>
      <c r="E263" s="63">
        <v>880</v>
      </c>
      <c r="F263" s="65">
        <v>6.0200462747818193</v>
      </c>
      <c r="G263" s="65">
        <v>6.143009292764698</v>
      </c>
      <c r="H263" s="65">
        <v>10.299760664422861</v>
      </c>
      <c r="I263" s="63">
        <v>106.80322992423702</v>
      </c>
      <c r="J263" s="63">
        <v>93.156517745213606</v>
      </c>
      <c r="K263" s="63">
        <v>908.07611547796523</v>
      </c>
      <c r="L263" s="63">
        <v>142.70735713907112</v>
      </c>
      <c r="M263" s="63">
        <v>262.97777244697829</v>
      </c>
      <c r="N263" s="63">
        <v>540.33403362457318</v>
      </c>
      <c r="O263" s="63">
        <v>287.43898441951751</v>
      </c>
      <c r="P263" s="63">
        <v>148.8238020580078</v>
      </c>
      <c r="Q263" s="63">
        <v>75.397265790656292</v>
      </c>
      <c r="R263" s="63">
        <v>57.230094361188286</v>
      </c>
      <c r="S263" s="63">
        <v>91.626018609153533</v>
      </c>
      <c r="T263" s="65">
        <v>2.76</v>
      </c>
      <c r="U263" s="65">
        <v>3.8110506213630795</v>
      </c>
      <c r="V263" s="65">
        <v>1.35</v>
      </c>
      <c r="W263" s="63">
        <v>37.552599999999998</v>
      </c>
      <c r="X263" s="65"/>
      <c r="Y263" s="65"/>
      <c r="Z263" s="65"/>
      <c r="AA263" s="65"/>
      <c r="AB263" s="65"/>
      <c r="AC263" s="65"/>
      <c r="AD263" s="65"/>
      <c r="AE263" s="65"/>
      <c r="AF263" s="69"/>
      <c r="BB263" s="380" t="s">
        <v>982</v>
      </c>
      <c r="BC263" s="380" t="s">
        <v>983</v>
      </c>
      <c r="BD263" s="152" t="s">
        <v>58</v>
      </c>
      <c r="BE263" s="153"/>
      <c r="BF263" s="153" t="s">
        <v>292</v>
      </c>
      <c r="BG263" s="31">
        <v>1</v>
      </c>
      <c r="BH263" s="102"/>
      <c r="BI263" s="101"/>
      <c r="BJ263" s="101"/>
      <c r="BK263" s="101"/>
      <c r="BL263" s="102"/>
      <c r="BM263" s="102"/>
      <c r="BN263" s="102"/>
      <c r="BO263" s="102"/>
      <c r="BP263" s="102"/>
      <c r="BQ263" s="102"/>
      <c r="BR263" s="102"/>
      <c r="BS263" s="102"/>
      <c r="BT263" s="102"/>
      <c r="BU263" s="102"/>
      <c r="BV263" s="102"/>
      <c r="BW263" s="101"/>
      <c r="BX263" s="101"/>
      <c r="BY263" s="101"/>
      <c r="BZ263" s="102"/>
      <c r="CA263" s="101"/>
      <c r="CB263" s="101"/>
      <c r="CC263" s="101"/>
      <c r="CD263" s="101"/>
      <c r="CE263" s="101"/>
      <c r="CF263" s="101"/>
      <c r="CG263" s="101"/>
      <c r="CH263" s="101"/>
      <c r="CI263" s="104"/>
    </row>
    <row r="264" spans="1:87" ht="15" x14ac:dyDescent="0.25">
      <c r="A264" s="559">
        <f t="shared" si="9"/>
        <v>0</v>
      </c>
      <c r="B264" s="157"/>
      <c r="C264" s="156" t="s">
        <v>295</v>
      </c>
      <c r="D264" s="42">
        <v>4</v>
      </c>
      <c r="E264" s="63">
        <v>880</v>
      </c>
      <c r="F264" s="65">
        <v>5.6583467699232282</v>
      </c>
      <c r="G264" s="65">
        <v>5.6920886042912038</v>
      </c>
      <c r="H264" s="65">
        <v>9.774018224247456</v>
      </c>
      <c r="I264" s="63">
        <v>93.440977826017075</v>
      </c>
      <c r="J264" s="63">
        <v>71.476464209297319</v>
      </c>
      <c r="K264" s="63">
        <v>910.18930875176954</v>
      </c>
      <c r="L264" s="63">
        <v>109.29359365605356</v>
      </c>
      <c r="M264" s="63">
        <v>309.87063200170496</v>
      </c>
      <c r="N264" s="63">
        <v>595.87922586177831</v>
      </c>
      <c r="O264" s="63">
        <v>339.83849240934512</v>
      </c>
      <c r="P264" s="63">
        <v>101.58394624717694</v>
      </c>
      <c r="Q264" s="63">
        <v>71.22732224571935</v>
      </c>
      <c r="R264" s="63">
        <v>55.0929131139955</v>
      </c>
      <c r="S264" s="63">
        <v>89.81034771664757</v>
      </c>
      <c r="T264" s="65">
        <v>2.48</v>
      </c>
      <c r="U264" s="65">
        <v>3.4286548053590811</v>
      </c>
      <c r="V264" s="65">
        <v>1.24</v>
      </c>
      <c r="W264" s="63">
        <v>35.113412529121085</v>
      </c>
      <c r="X264" s="65"/>
      <c r="Y264" s="65"/>
      <c r="Z264" s="65"/>
      <c r="AA264" s="65"/>
      <c r="AB264" s="65"/>
      <c r="AC264" s="65"/>
      <c r="AD264" s="65"/>
      <c r="AE264" s="65"/>
      <c r="AF264" s="69"/>
      <c r="BB264" s="154"/>
      <c r="BC264" s="349"/>
      <c r="BD264" s="155" t="s">
        <v>60</v>
      </c>
      <c r="BE264" s="356"/>
      <c r="BF264" s="156" t="s">
        <v>293</v>
      </c>
      <c r="BG264" s="42">
        <v>2</v>
      </c>
      <c r="BH264" s="63"/>
      <c r="BI264" s="65"/>
      <c r="BJ264" s="65"/>
      <c r="BK264" s="65"/>
      <c r="BL264" s="63"/>
      <c r="BM264" s="63"/>
      <c r="BN264" s="63"/>
      <c r="BO264" s="63"/>
      <c r="BP264" s="63"/>
      <c r="BQ264" s="63"/>
      <c r="BR264" s="63"/>
      <c r="BS264" s="63"/>
      <c r="BT264" s="63"/>
      <c r="BU264" s="63"/>
      <c r="BV264" s="63"/>
      <c r="BW264" s="65"/>
      <c r="BX264" s="65"/>
      <c r="BY264" s="65"/>
      <c r="BZ264" s="63"/>
      <c r="CA264" s="65"/>
      <c r="CB264" s="65"/>
      <c r="CC264" s="65"/>
      <c r="CD264" s="65"/>
      <c r="CE264" s="65"/>
      <c r="CF264" s="65"/>
      <c r="CG264" s="65"/>
      <c r="CH264" s="65"/>
      <c r="CI264" s="69"/>
    </row>
    <row r="265" spans="1:87" ht="15" x14ac:dyDescent="0.25">
      <c r="A265" s="559">
        <f t="shared" si="9"/>
        <v>0</v>
      </c>
      <c r="B265" s="157"/>
      <c r="C265" s="156" t="s">
        <v>296</v>
      </c>
      <c r="D265" s="42">
        <v>5</v>
      </c>
      <c r="E265" s="63">
        <v>880</v>
      </c>
      <c r="F265" s="65">
        <v>5.3213068757977657</v>
      </c>
      <c r="G265" s="65">
        <v>5.2779742661730316</v>
      </c>
      <c r="H265" s="65">
        <v>9.2965483179012871</v>
      </c>
      <c r="I265" s="63">
        <v>83.359640973106835</v>
      </c>
      <c r="J265" s="63">
        <v>57.61438199103074</v>
      </c>
      <c r="K265" s="63">
        <v>916.00384405824434</v>
      </c>
      <c r="L265" s="63">
        <v>89.786862330788352</v>
      </c>
      <c r="M265" s="63">
        <v>329.18483358435975</v>
      </c>
      <c r="N265" s="63">
        <v>619.32393900039062</v>
      </c>
      <c r="O265" s="63">
        <v>361.14615246651982</v>
      </c>
      <c r="P265" s="63">
        <v>113.10766251105366</v>
      </c>
      <c r="Q265" s="63">
        <v>67.334504752942038</v>
      </c>
      <c r="R265" s="63">
        <v>53.670335582910489</v>
      </c>
      <c r="S265" s="63">
        <v>83.840285395408159</v>
      </c>
      <c r="T265" s="65">
        <v>2.2999999999999998</v>
      </c>
      <c r="U265" s="65">
        <v>3.014229767183537</v>
      </c>
      <c r="V265" s="65">
        <v>1.1499999999999999</v>
      </c>
      <c r="W265" s="63">
        <v>32.511716953755347</v>
      </c>
      <c r="X265" s="65"/>
      <c r="Y265" s="65"/>
      <c r="Z265" s="65"/>
      <c r="AA265" s="65"/>
      <c r="AB265" s="65"/>
      <c r="AC265" s="65"/>
      <c r="AD265" s="65"/>
      <c r="AE265" s="65"/>
      <c r="AF265" s="69"/>
      <c r="BB265" s="154"/>
      <c r="BC265" s="349"/>
      <c r="BD265" s="157"/>
      <c r="BE265" s="156"/>
      <c r="BF265" s="156" t="s">
        <v>294</v>
      </c>
      <c r="BG265" s="42">
        <v>3</v>
      </c>
      <c r="BH265" s="63"/>
      <c r="BI265" s="65"/>
      <c r="BJ265" s="65"/>
      <c r="BK265" s="65"/>
      <c r="BL265" s="63"/>
      <c r="BM265" s="63"/>
      <c r="BN265" s="63"/>
      <c r="BO265" s="63"/>
      <c r="BP265" s="63"/>
      <c r="BQ265" s="63"/>
      <c r="BR265" s="63"/>
      <c r="BS265" s="63"/>
      <c r="BT265" s="63"/>
      <c r="BU265" s="63"/>
      <c r="BV265" s="63"/>
      <c r="BW265" s="65"/>
      <c r="BX265" s="65"/>
      <c r="BY265" s="65"/>
      <c r="BZ265" s="63"/>
      <c r="CA265" s="65"/>
      <c r="CB265" s="65"/>
      <c r="CC265" s="65"/>
      <c r="CD265" s="65"/>
      <c r="CE265" s="65"/>
      <c r="CF265" s="65"/>
      <c r="CG265" s="65"/>
      <c r="CH265" s="65"/>
      <c r="CI265" s="69"/>
    </row>
    <row r="266" spans="1:87" ht="15" x14ac:dyDescent="0.25">
      <c r="A266" s="559">
        <f t="shared" si="9"/>
        <v>0</v>
      </c>
      <c r="B266" s="158" t="str">
        <f>IF($BE$6=1,BD268,BD269)</f>
        <v xml:space="preserve">Englisches Raigras </v>
      </c>
      <c r="C266" s="159" t="s">
        <v>297</v>
      </c>
      <c r="D266" s="55">
        <v>1</v>
      </c>
      <c r="E266" s="70">
        <v>880</v>
      </c>
      <c r="F266" s="72">
        <v>6.6607113844977421</v>
      </c>
      <c r="G266" s="72">
        <v>6.9523280657162978</v>
      </c>
      <c r="H266" s="72">
        <v>11.230060529992027</v>
      </c>
      <c r="I266" s="70">
        <v>122.99515778838602</v>
      </c>
      <c r="J266" s="70">
        <v>116.97293792354884</v>
      </c>
      <c r="K266" s="70">
        <v>911.25053834823325</v>
      </c>
      <c r="L266" s="70">
        <v>175.97765363128491</v>
      </c>
      <c r="M266" s="70">
        <v>172.29931182251104</v>
      </c>
      <c r="N266" s="70">
        <v>384.83172368823466</v>
      </c>
      <c r="O266" s="70">
        <v>202.93880001711523</v>
      </c>
      <c r="P266" s="70">
        <v>310.68680240662997</v>
      </c>
      <c r="Q266" s="70">
        <v>81.167195830710199</v>
      </c>
      <c r="R266" s="70">
        <v>58.870976790391552</v>
      </c>
      <c r="S266" s="70">
        <v>87.884541936063712</v>
      </c>
      <c r="T266" s="72">
        <v>3.61</v>
      </c>
      <c r="U266" s="72">
        <v>3.8833876881249703</v>
      </c>
      <c r="V266" s="72">
        <v>1.51</v>
      </c>
      <c r="W266" s="70">
        <v>32.091938610531948</v>
      </c>
      <c r="X266" s="72"/>
      <c r="Y266" s="72"/>
      <c r="Z266" s="72"/>
      <c r="AA266" s="72"/>
      <c r="AB266" s="72"/>
      <c r="AC266" s="72"/>
      <c r="AD266" s="72"/>
      <c r="AE266" s="72"/>
      <c r="AF266" s="76"/>
      <c r="BB266" s="154"/>
      <c r="BC266" s="349"/>
      <c r="BD266" s="157"/>
      <c r="BE266" s="156"/>
      <c r="BF266" s="156" t="s">
        <v>295</v>
      </c>
      <c r="BG266" s="42">
        <v>4</v>
      </c>
      <c r="BH266" s="63"/>
      <c r="BI266" s="65"/>
      <c r="BJ266" s="65"/>
      <c r="BK266" s="65"/>
      <c r="BL266" s="63"/>
      <c r="BM266" s="63"/>
      <c r="BN266" s="63"/>
      <c r="BO266" s="63"/>
      <c r="BP266" s="63"/>
      <c r="BQ266" s="63"/>
      <c r="BR266" s="63"/>
      <c r="BS266" s="63"/>
      <c r="BT266" s="63"/>
      <c r="BU266" s="63"/>
      <c r="BV266" s="63"/>
      <c r="BW266" s="65"/>
      <c r="BX266" s="65"/>
      <c r="BY266" s="65"/>
      <c r="BZ266" s="63"/>
      <c r="CA266" s="65"/>
      <c r="CB266" s="65"/>
      <c r="CC266" s="65"/>
      <c r="CD266" s="65"/>
      <c r="CE266" s="65"/>
      <c r="CF266" s="65"/>
      <c r="CG266" s="65"/>
      <c r="CH266" s="65"/>
      <c r="CI266" s="69"/>
    </row>
    <row r="267" spans="1:87" ht="15" x14ac:dyDescent="0.25">
      <c r="A267" s="559">
        <f t="shared" si="9"/>
        <v>0</v>
      </c>
      <c r="B267" s="157" t="str">
        <f>IF($BE$6=1,"",BD270)</f>
        <v>(1. Aufw.)</v>
      </c>
      <c r="C267" s="156" t="s">
        <v>298</v>
      </c>
      <c r="D267" s="42">
        <v>2</v>
      </c>
      <c r="E267" s="43">
        <v>880</v>
      </c>
      <c r="F267" s="45">
        <v>6.6563632368584962</v>
      </c>
      <c r="G267" s="45">
        <v>6.9502077758016991</v>
      </c>
      <c r="H267" s="45">
        <v>11.211190391989883</v>
      </c>
      <c r="I267" s="43">
        <v>119.36100785287107</v>
      </c>
      <c r="J267" s="43">
        <v>110.70406141782233</v>
      </c>
      <c r="K267" s="43">
        <v>913.92070484581495</v>
      </c>
      <c r="L267" s="43">
        <v>167.8027969039708</v>
      </c>
      <c r="M267" s="43">
        <v>186.96364596701866</v>
      </c>
      <c r="N267" s="43">
        <v>402.73245363992771</v>
      </c>
      <c r="O267" s="43">
        <v>218.13566718977395</v>
      </c>
      <c r="P267" s="43">
        <v>240.7039677677692</v>
      </c>
      <c r="Q267" s="43">
        <v>81.135014061532232</v>
      </c>
      <c r="R267" s="43">
        <v>58.742155193838514</v>
      </c>
      <c r="S267" s="43">
        <v>85.217391304347828</v>
      </c>
      <c r="T267" s="45">
        <v>3.49</v>
      </c>
      <c r="U267" s="45">
        <v>4.1017870237527827</v>
      </c>
      <c r="V267" s="45">
        <v>1.35</v>
      </c>
      <c r="W267" s="43">
        <v>36.105998685578939</v>
      </c>
      <c r="X267" s="45"/>
      <c r="Y267" s="45"/>
      <c r="Z267" s="45"/>
      <c r="AA267" s="45"/>
      <c r="AB267" s="45"/>
      <c r="AC267" s="45"/>
      <c r="AD267" s="45"/>
      <c r="AE267" s="45"/>
      <c r="AF267" s="50"/>
      <c r="BB267" s="154"/>
      <c r="BC267" s="349"/>
      <c r="BD267" s="157"/>
      <c r="BE267" s="156"/>
      <c r="BF267" s="156" t="s">
        <v>296</v>
      </c>
      <c r="BG267" s="42">
        <v>5</v>
      </c>
      <c r="BH267" s="63"/>
      <c r="BI267" s="65"/>
      <c r="BJ267" s="65"/>
      <c r="BK267" s="65"/>
      <c r="BL267" s="63"/>
      <c r="BM267" s="63"/>
      <c r="BN267" s="63"/>
      <c r="BO267" s="63"/>
      <c r="BP267" s="63"/>
      <c r="BQ267" s="63"/>
      <c r="BR267" s="63"/>
      <c r="BS267" s="63"/>
      <c r="BT267" s="63"/>
      <c r="BU267" s="63"/>
      <c r="BV267" s="63"/>
      <c r="BW267" s="65"/>
      <c r="BX267" s="65"/>
      <c r="BY267" s="65"/>
      <c r="BZ267" s="63"/>
      <c r="CA267" s="65"/>
      <c r="CB267" s="65"/>
      <c r="CC267" s="65"/>
      <c r="CD267" s="65"/>
      <c r="CE267" s="65"/>
      <c r="CF267" s="65"/>
      <c r="CG267" s="65"/>
      <c r="CH267" s="65"/>
      <c r="CI267" s="69"/>
    </row>
    <row r="268" spans="1:87" ht="15" x14ac:dyDescent="0.25">
      <c r="A268" s="559">
        <f t="shared" si="9"/>
        <v>0</v>
      </c>
      <c r="B268" s="157"/>
      <c r="C268" s="156" t="s">
        <v>299</v>
      </c>
      <c r="D268" s="42">
        <v>3</v>
      </c>
      <c r="E268" s="43">
        <v>880</v>
      </c>
      <c r="F268" s="45">
        <v>6.4732446835193587</v>
      </c>
      <c r="G268" s="45">
        <v>6.7523691643188517</v>
      </c>
      <c r="H268" s="45">
        <v>10.941680477804695</v>
      </c>
      <c r="I268" s="43">
        <v>105.81357500676653</v>
      </c>
      <c r="J268" s="43">
        <v>81.578491654489099</v>
      </c>
      <c r="K268" s="43">
        <v>915.63037885944232</v>
      </c>
      <c r="L268" s="43">
        <v>123.25706805638374</v>
      </c>
      <c r="M268" s="43">
        <v>219.02507110273996</v>
      </c>
      <c r="N268" s="43">
        <v>443.64439697868278</v>
      </c>
      <c r="O268" s="43">
        <v>247.82996333304061</v>
      </c>
      <c r="P268" s="43">
        <v>253.88154471340491</v>
      </c>
      <c r="Q268" s="43">
        <v>79.218964233929213</v>
      </c>
      <c r="R268" s="43">
        <v>55.854338077555518</v>
      </c>
      <c r="S268" s="43">
        <v>83.416331156720545</v>
      </c>
      <c r="T268" s="45">
        <v>3.33</v>
      </c>
      <c r="U268" s="45">
        <v>3.7358553204617282</v>
      </c>
      <c r="V268" s="45">
        <v>1.23</v>
      </c>
      <c r="W268" s="43">
        <v>32.274480950331579</v>
      </c>
      <c r="X268" s="45"/>
      <c r="Y268" s="45"/>
      <c r="Z268" s="45"/>
      <c r="AA268" s="45"/>
      <c r="AB268" s="45"/>
      <c r="AC268" s="45"/>
      <c r="AD268" s="45"/>
      <c r="AE268" s="45"/>
      <c r="AF268" s="50"/>
      <c r="BB268" s="154"/>
      <c r="BC268" s="349"/>
      <c r="BD268" s="158" t="s">
        <v>65</v>
      </c>
      <c r="BE268" s="159"/>
      <c r="BF268" s="159" t="s">
        <v>297</v>
      </c>
      <c r="BG268" s="55">
        <v>1</v>
      </c>
      <c r="BH268" s="70"/>
      <c r="BI268" s="72"/>
      <c r="BJ268" s="72"/>
      <c r="BK268" s="72"/>
      <c r="BL268" s="70"/>
      <c r="BM268" s="70"/>
      <c r="BN268" s="70"/>
      <c r="BO268" s="70"/>
      <c r="BP268" s="70"/>
      <c r="BQ268" s="70"/>
      <c r="BR268" s="70"/>
      <c r="BS268" s="70"/>
      <c r="BT268" s="70"/>
      <c r="BU268" s="70"/>
      <c r="BV268" s="70"/>
      <c r="BW268" s="72"/>
      <c r="BX268" s="72"/>
      <c r="BY268" s="72"/>
      <c r="BZ268" s="70"/>
      <c r="CA268" s="72"/>
      <c r="CB268" s="72"/>
      <c r="CC268" s="72"/>
      <c r="CD268" s="72"/>
      <c r="CE268" s="72"/>
      <c r="CF268" s="72"/>
      <c r="CG268" s="72"/>
      <c r="CH268" s="72"/>
      <c r="CI268" s="76"/>
    </row>
    <row r="269" spans="1:87" ht="15" x14ac:dyDescent="0.25">
      <c r="A269" s="559">
        <f t="shared" si="9"/>
        <v>0</v>
      </c>
      <c r="B269" s="157"/>
      <c r="C269" s="156" t="s">
        <v>300</v>
      </c>
      <c r="D269" s="42">
        <v>4</v>
      </c>
      <c r="E269" s="43">
        <v>880</v>
      </c>
      <c r="F269" s="45">
        <v>6.0853788898421577</v>
      </c>
      <c r="G269" s="45">
        <v>6.2639474330823166</v>
      </c>
      <c r="H269" s="45">
        <v>10.379981146160254</v>
      </c>
      <c r="I269" s="43">
        <v>92.184396423733119</v>
      </c>
      <c r="J269" s="43">
        <v>57.490168762839701</v>
      </c>
      <c r="K269" s="43">
        <v>919.59017046282725</v>
      </c>
      <c r="L269" s="43">
        <v>88.575796773460837</v>
      </c>
      <c r="M269" s="43">
        <v>256.58082069387314</v>
      </c>
      <c r="N269" s="43">
        <v>519.1360182943547</v>
      </c>
      <c r="O269" s="43">
        <v>294.099823749167</v>
      </c>
      <c r="P269" s="43">
        <v>206.53215815253887</v>
      </c>
      <c r="Q269" s="43">
        <v>74.92396362638128</v>
      </c>
      <c r="R269" s="43">
        <v>53.188897454297489</v>
      </c>
      <c r="S269" s="43">
        <v>79.695762170600744</v>
      </c>
      <c r="T269" s="45">
        <v>3.15</v>
      </c>
      <c r="U269" s="45">
        <v>3.3070744025575531</v>
      </c>
      <c r="V269" s="45">
        <v>1.1399999999999999</v>
      </c>
      <c r="W269" s="43">
        <v>30.502459086977254</v>
      </c>
      <c r="X269" s="45"/>
      <c r="Y269" s="45"/>
      <c r="Z269" s="45"/>
      <c r="AA269" s="45"/>
      <c r="AB269" s="45"/>
      <c r="AC269" s="45"/>
      <c r="AD269" s="45"/>
      <c r="AE269" s="45"/>
      <c r="AF269" s="50"/>
      <c r="BB269" s="154"/>
      <c r="BC269" s="349"/>
      <c r="BD269" s="155" t="s">
        <v>67</v>
      </c>
      <c r="BE269" s="356"/>
      <c r="BF269" s="156" t="s">
        <v>298</v>
      </c>
      <c r="BG269" s="42">
        <v>2</v>
      </c>
      <c r="BH269" s="43"/>
      <c r="BI269" s="45"/>
      <c r="BJ269" s="45"/>
      <c r="BK269" s="45"/>
      <c r="BL269" s="43"/>
      <c r="BM269" s="43"/>
      <c r="BN269" s="43"/>
      <c r="BO269" s="43"/>
      <c r="BP269" s="43"/>
      <c r="BQ269" s="43"/>
      <c r="BR269" s="43"/>
      <c r="BS269" s="43"/>
      <c r="BT269" s="43"/>
      <c r="BU269" s="43"/>
      <c r="BV269" s="43"/>
      <c r="BW269" s="45"/>
      <c r="BX269" s="45"/>
      <c r="BY269" s="45"/>
      <c r="BZ269" s="43"/>
      <c r="CA269" s="45"/>
      <c r="CB269" s="45"/>
      <c r="CC269" s="45"/>
      <c r="CD269" s="45"/>
      <c r="CE269" s="45"/>
      <c r="CF269" s="45"/>
      <c r="CG269" s="45"/>
      <c r="CH269" s="45"/>
      <c r="CI269" s="50"/>
    </row>
    <row r="270" spans="1:87" ht="15" x14ac:dyDescent="0.25">
      <c r="A270" s="559">
        <f t="shared" si="9"/>
        <v>0</v>
      </c>
      <c r="B270" s="157"/>
      <c r="C270" s="156" t="s">
        <v>301</v>
      </c>
      <c r="D270" s="42">
        <v>5</v>
      </c>
      <c r="E270" s="43">
        <v>880</v>
      </c>
      <c r="F270" s="45">
        <v>5.2180269781054429</v>
      </c>
      <c r="G270" s="45">
        <v>5.1403159089570281</v>
      </c>
      <c r="H270" s="45">
        <v>9.1447555315008024</v>
      </c>
      <c r="I270" s="43">
        <v>76.777672068266611</v>
      </c>
      <c r="J270" s="43">
        <v>44.033514875728031</v>
      </c>
      <c r="K270" s="43">
        <v>923.20526737642592</v>
      </c>
      <c r="L270" s="43">
        <v>69.297794583094088</v>
      </c>
      <c r="M270" s="43">
        <v>306.27200872547326</v>
      </c>
      <c r="N270" s="43">
        <v>578.47934794529783</v>
      </c>
      <c r="O270" s="43">
        <v>340.98113683256855</v>
      </c>
      <c r="P270" s="43">
        <v>166.89209758688665</v>
      </c>
      <c r="Q270" s="43">
        <v>65.677431587421211</v>
      </c>
      <c r="R270" s="43">
        <v>51.707250282148927</v>
      </c>
      <c r="S270" s="43">
        <v>76.084278947368418</v>
      </c>
      <c r="T270" s="45">
        <v>2.94</v>
      </c>
      <c r="U270" s="45">
        <v>2.6912419919035804</v>
      </c>
      <c r="V270" s="45">
        <v>1.08</v>
      </c>
      <c r="W270" s="43">
        <v>26.521138944309349</v>
      </c>
      <c r="X270" s="45"/>
      <c r="Y270" s="45"/>
      <c r="Z270" s="45"/>
      <c r="AA270" s="45"/>
      <c r="AB270" s="45"/>
      <c r="AC270" s="45"/>
      <c r="AD270" s="45"/>
      <c r="AE270" s="45"/>
      <c r="AF270" s="50"/>
      <c r="BB270" s="154"/>
      <c r="BC270" s="349"/>
      <c r="BD270" s="155" t="s">
        <v>69</v>
      </c>
      <c r="BE270" s="356"/>
      <c r="BF270" s="156" t="s">
        <v>299</v>
      </c>
      <c r="BG270" s="42">
        <v>3</v>
      </c>
      <c r="BH270" s="43"/>
      <c r="BI270" s="45"/>
      <c r="BJ270" s="45"/>
      <c r="BK270" s="45"/>
      <c r="BL270" s="43"/>
      <c r="BM270" s="43"/>
      <c r="BN270" s="43"/>
      <c r="BO270" s="43"/>
      <c r="BP270" s="43"/>
      <c r="BQ270" s="43"/>
      <c r="BR270" s="43"/>
      <c r="BS270" s="43"/>
      <c r="BT270" s="43"/>
      <c r="BU270" s="43"/>
      <c r="BV270" s="43"/>
      <c r="BW270" s="45"/>
      <c r="BX270" s="45"/>
      <c r="BY270" s="45"/>
      <c r="BZ270" s="43"/>
      <c r="CA270" s="45"/>
      <c r="CB270" s="45"/>
      <c r="CC270" s="45"/>
      <c r="CD270" s="45"/>
      <c r="CE270" s="45"/>
      <c r="CF270" s="45"/>
      <c r="CG270" s="45"/>
      <c r="CH270" s="45"/>
      <c r="CI270" s="50"/>
    </row>
    <row r="271" spans="1:87" ht="15" x14ac:dyDescent="0.25">
      <c r="A271" s="559">
        <f t="shared" si="9"/>
        <v>0</v>
      </c>
      <c r="B271" s="158" t="str">
        <f>IF($BE$6=1,BD273,BD274)</f>
        <v>Italienisches Raigras</v>
      </c>
      <c r="C271" s="159" t="s">
        <v>302</v>
      </c>
      <c r="D271" s="55">
        <v>1</v>
      </c>
      <c r="E271" s="56">
        <v>880</v>
      </c>
      <c r="F271" s="58">
        <v>6.7059886747239519</v>
      </c>
      <c r="G271" s="58">
        <v>7.0330588367348463</v>
      </c>
      <c r="H271" s="58">
        <v>11.242728386956516</v>
      </c>
      <c r="I271" s="56">
        <v>114.42241404407565</v>
      </c>
      <c r="J271" s="56">
        <v>97.643208465637628</v>
      </c>
      <c r="K271" s="56">
        <v>907.62619933371127</v>
      </c>
      <c r="L271" s="56">
        <v>148.35764076674513</v>
      </c>
      <c r="M271" s="56">
        <v>156.55045991397483</v>
      </c>
      <c r="N271" s="56">
        <v>342.77527009397568</v>
      </c>
      <c r="O271" s="56">
        <v>187.43660869677197</v>
      </c>
      <c r="P271" s="56">
        <v>281.27492689671817</v>
      </c>
      <c r="Q271" s="56">
        <v>82.035246292884182</v>
      </c>
      <c r="R271" s="56">
        <v>57.700290852053229</v>
      </c>
      <c r="S271" s="56">
        <v>91.872714257071252</v>
      </c>
      <c r="T271" s="58">
        <v>4.3499999999999996</v>
      </c>
      <c r="U271" s="58">
        <v>3.6072085014223823</v>
      </c>
      <c r="V271" s="58">
        <v>1.52</v>
      </c>
      <c r="W271" s="56">
        <v>34.93892861083723</v>
      </c>
      <c r="X271" s="58"/>
      <c r="Y271" s="58"/>
      <c r="Z271" s="58"/>
      <c r="AA271" s="58"/>
      <c r="AB271" s="58"/>
      <c r="AC271" s="58"/>
      <c r="AD271" s="58"/>
      <c r="AE271" s="58"/>
      <c r="AF271" s="62"/>
      <c r="BB271" s="154"/>
      <c r="BC271" s="349"/>
      <c r="BD271" s="157"/>
      <c r="BE271" s="156"/>
      <c r="BF271" s="156" t="s">
        <v>300</v>
      </c>
      <c r="BG271" s="42">
        <v>4</v>
      </c>
      <c r="BH271" s="43"/>
      <c r="BI271" s="45"/>
      <c r="BJ271" s="45"/>
      <c r="BK271" s="45"/>
      <c r="BL271" s="43"/>
      <c r="BM271" s="43"/>
      <c r="BN271" s="43"/>
      <c r="BO271" s="43"/>
      <c r="BP271" s="43"/>
      <c r="BQ271" s="43"/>
      <c r="BR271" s="43"/>
      <c r="BS271" s="43"/>
      <c r="BT271" s="43"/>
      <c r="BU271" s="43"/>
      <c r="BV271" s="43"/>
      <c r="BW271" s="45"/>
      <c r="BX271" s="45"/>
      <c r="BY271" s="45"/>
      <c r="BZ271" s="43"/>
      <c r="CA271" s="45"/>
      <c r="CB271" s="45"/>
      <c r="CC271" s="45"/>
      <c r="CD271" s="45"/>
      <c r="CE271" s="45"/>
      <c r="CF271" s="45"/>
      <c r="CG271" s="45"/>
      <c r="CH271" s="45"/>
      <c r="CI271" s="50"/>
    </row>
    <row r="272" spans="1:87" ht="15" x14ac:dyDescent="0.25">
      <c r="A272" s="559">
        <f t="shared" si="9"/>
        <v>0</v>
      </c>
      <c r="B272" s="157" t="str">
        <f>IF($BE$6=1,"",BD275)</f>
        <v>(1. Aufw.)</v>
      </c>
      <c r="C272" s="156" t="s">
        <v>303</v>
      </c>
      <c r="D272" s="42">
        <v>2</v>
      </c>
      <c r="E272" s="63">
        <v>880</v>
      </c>
      <c r="F272" s="65">
        <v>6.5008855974616715</v>
      </c>
      <c r="G272" s="65">
        <v>6.7998886728950474</v>
      </c>
      <c r="H272" s="65">
        <v>10.962743260937129</v>
      </c>
      <c r="I272" s="63">
        <v>102.8150685069976</v>
      </c>
      <c r="J272" s="63">
        <v>74.973492062946647</v>
      </c>
      <c r="K272" s="63">
        <v>910.9462129527991</v>
      </c>
      <c r="L272" s="63">
        <v>115.76901642217585</v>
      </c>
      <c r="M272" s="63">
        <v>183.98230088495575</v>
      </c>
      <c r="N272" s="63">
        <v>395.64814935045251</v>
      </c>
      <c r="O272" s="63">
        <v>226.63877306643181</v>
      </c>
      <c r="P272" s="63">
        <v>249.23441062834377</v>
      </c>
      <c r="Q272" s="63">
        <v>79.715024253744531</v>
      </c>
      <c r="R272" s="63">
        <v>55.456684296165484</v>
      </c>
      <c r="S272" s="63">
        <v>88.449438202247194</v>
      </c>
      <c r="T272" s="65">
        <v>4.21</v>
      </c>
      <c r="U272" s="65">
        <v>3.2120624044041706</v>
      </c>
      <c r="V272" s="65">
        <v>1.38</v>
      </c>
      <c r="W272" s="63">
        <v>32.108583829858468</v>
      </c>
      <c r="X272" s="65"/>
      <c r="Y272" s="65"/>
      <c r="Z272" s="65"/>
      <c r="AA272" s="65"/>
      <c r="AB272" s="65"/>
      <c r="AC272" s="65"/>
      <c r="AD272" s="65"/>
      <c r="AE272" s="65"/>
      <c r="AF272" s="69"/>
      <c r="BB272" s="154"/>
      <c r="BC272" s="349"/>
      <c r="BD272" s="157"/>
      <c r="BE272" s="156"/>
      <c r="BF272" s="156" t="s">
        <v>301</v>
      </c>
      <c r="BG272" s="42">
        <v>5</v>
      </c>
      <c r="BH272" s="43"/>
      <c r="BI272" s="45"/>
      <c r="BJ272" s="45"/>
      <c r="BK272" s="45"/>
      <c r="BL272" s="43"/>
      <c r="BM272" s="43"/>
      <c r="BN272" s="43"/>
      <c r="BO272" s="43"/>
      <c r="BP272" s="43"/>
      <c r="BQ272" s="43"/>
      <c r="BR272" s="43"/>
      <c r="BS272" s="43"/>
      <c r="BT272" s="43"/>
      <c r="BU272" s="43"/>
      <c r="BV272" s="43"/>
      <c r="BW272" s="45"/>
      <c r="BX272" s="45"/>
      <c r="BY272" s="45"/>
      <c r="BZ272" s="43"/>
      <c r="CA272" s="45"/>
      <c r="CB272" s="45"/>
      <c r="CC272" s="45"/>
      <c r="CD272" s="45"/>
      <c r="CE272" s="45"/>
      <c r="CF272" s="45"/>
      <c r="CG272" s="45"/>
      <c r="CH272" s="45"/>
      <c r="CI272" s="50"/>
    </row>
    <row r="273" spans="1:87" ht="15" x14ac:dyDescent="0.25">
      <c r="A273" s="559">
        <f t="shared" si="9"/>
        <v>0</v>
      </c>
      <c r="B273" s="157"/>
      <c r="C273" s="156" t="s">
        <v>304</v>
      </c>
      <c r="D273" s="42">
        <v>3</v>
      </c>
      <c r="E273" s="63">
        <v>880</v>
      </c>
      <c r="F273" s="65">
        <v>6.3376043960500352</v>
      </c>
      <c r="G273" s="65">
        <v>6.5769020197539181</v>
      </c>
      <c r="H273" s="65">
        <v>10.70678024039729</v>
      </c>
      <c r="I273" s="63">
        <v>94.03036399106719</v>
      </c>
      <c r="J273" s="63">
        <v>58.43695157432353</v>
      </c>
      <c r="K273" s="63">
        <v>915.12980769562876</v>
      </c>
      <c r="L273" s="63">
        <v>92.154545454545456</v>
      </c>
      <c r="M273" s="63">
        <v>216.2443422031013</v>
      </c>
      <c r="N273" s="63">
        <v>432.22818012008605</v>
      </c>
      <c r="O273" s="63">
        <v>249.90001522138385</v>
      </c>
      <c r="P273" s="63">
        <v>274.33384036111357</v>
      </c>
      <c r="Q273" s="63">
        <v>77.568435822849523</v>
      </c>
      <c r="R273" s="63">
        <v>53.730933206432397</v>
      </c>
      <c r="S273" s="63">
        <v>83.988976927437633</v>
      </c>
      <c r="T273" s="65">
        <v>4.09</v>
      </c>
      <c r="U273" s="65">
        <v>2.933832662502319</v>
      </c>
      <c r="V273" s="65">
        <v>1.27</v>
      </c>
      <c r="W273" s="63">
        <v>30.152314503722192</v>
      </c>
      <c r="X273" s="65"/>
      <c r="Y273" s="65"/>
      <c r="Z273" s="65"/>
      <c r="AA273" s="65"/>
      <c r="AB273" s="65"/>
      <c r="AC273" s="65"/>
      <c r="AD273" s="65"/>
      <c r="AE273" s="65"/>
      <c r="AF273" s="69"/>
      <c r="BB273" s="154"/>
      <c r="BC273" s="349"/>
      <c r="BD273" s="158" t="s">
        <v>73</v>
      </c>
      <c r="BE273" s="159"/>
      <c r="BF273" s="159" t="s">
        <v>302</v>
      </c>
      <c r="BG273" s="55">
        <v>1</v>
      </c>
      <c r="BH273" s="56"/>
      <c r="BI273" s="58"/>
      <c r="BJ273" s="58"/>
      <c r="BK273" s="58"/>
      <c r="BL273" s="56"/>
      <c r="BM273" s="56"/>
      <c r="BN273" s="56"/>
      <c r="BO273" s="56"/>
      <c r="BP273" s="56"/>
      <c r="BQ273" s="56"/>
      <c r="BR273" s="56"/>
      <c r="BS273" s="56"/>
      <c r="BT273" s="56"/>
      <c r="BU273" s="56"/>
      <c r="BV273" s="56"/>
      <c r="BW273" s="58"/>
      <c r="BX273" s="58"/>
      <c r="BY273" s="58"/>
      <c r="BZ273" s="56"/>
      <c r="CA273" s="58"/>
      <c r="CB273" s="58"/>
      <c r="CC273" s="58"/>
      <c r="CD273" s="58"/>
      <c r="CE273" s="58"/>
      <c r="CF273" s="58"/>
      <c r="CG273" s="58"/>
      <c r="CH273" s="58"/>
      <c r="CI273" s="62"/>
    </row>
    <row r="274" spans="1:87" ht="15" x14ac:dyDescent="0.25">
      <c r="A274" s="559">
        <f t="shared" si="9"/>
        <v>0</v>
      </c>
      <c r="B274" s="157"/>
      <c r="C274" s="156" t="s">
        <v>305</v>
      </c>
      <c r="D274" s="42">
        <v>4</v>
      </c>
      <c r="E274" s="63">
        <v>880</v>
      </c>
      <c r="F274" s="65">
        <v>5.638844539703519</v>
      </c>
      <c r="G274" s="65">
        <v>5.6877488499684681</v>
      </c>
      <c r="H274" s="65">
        <v>9.7318780866506778</v>
      </c>
      <c r="I274" s="63">
        <v>80.245023428522742</v>
      </c>
      <c r="J274" s="63">
        <v>42.131542017002104</v>
      </c>
      <c r="K274" s="63">
        <v>918.81720243402935</v>
      </c>
      <c r="L274" s="63">
        <v>67.604321387064488</v>
      </c>
      <c r="M274" s="63">
        <v>253.60251909593063</v>
      </c>
      <c r="N274" s="63">
        <v>471.9587802792048</v>
      </c>
      <c r="O274" s="63">
        <v>291.23333729429828</v>
      </c>
      <c r="P274" s="63">
        <v>258.79916881883884</v>
      </c>
      <c r="Q274" s="63">
        <v>70.27595572009848</v>
      </c>
      <c r="R274" s="63">
        <v>51.762708865458769</v>
      </c>
      <c r="S274" s="63">
        <v>80.889815408163258</v>
      </c>
      <c r="T274" s="65">
        <v>4</v>
      </c>
      <c r="U274" s="65">
        <v>2.253420420147378</v>
      </c>
      <c r="V274" s="65">
        <v>1.18</v>
      </c>
      <c r="W274" s="63">
        <v>23.625750833236335</v>
      </c>
      <c r="X274" s="65"/>
      <c r="Y274" s="65"/>
      <c r="Z274" s="65"/>
      <c r="AA274" s="65"/>
      <c r="AB274" s="65"/>
      <c r="AC274" s="65"/>
      <c r="AD274" s="65"/>
      <c r="AE274" s="65"/>
      <c r="AF274" s="69"/>
      <c r="BB274" s="154"/>
      <c r="BC274" s="349"/>
      <c r="BD274" s="155" t="s">
        <v>75</v>
      </c>
      <c r="BE274" s="356"/>
      <c r="BF274" s="156" t="s">
        <v>303</v>
      </c>
      <c r="BG274" s="42">
        <v>2</v>
      </c>
      <c r="BH274" s="63"/>
      <c r="BI274" s="65"/>
      <c r="BJ274" s="65"/>
      <c r="BK274" s="65"/>
      <c r="BL274" s="63"/>
      <c r="BM274" s="63"/>
      <c r="BN274" s="63"/>
      <c r="BO274" s="63"/>
      <c r="BP274" s="63"/>
      <c r="BQ274" s="63"/>
      <c r="BR274" s="63"/>
      <c r="BS274" s="63"/>
      <c r="BT274" s="63"/>
      <c r="BU274" s="63"/>
      <c r="BV274" s="63"/>
      <c r="BW274" s="65"/>
      <c r="BX274" s="65"/>
      <c r="BY274" s="65"/>
      <c r="BZ274" s="63"/>
      <c r="CA274" s="65"/>
      <c r="CB274" s="65"/>
      <c r="CC274" s="65"/>
      <c r="CD274" s="65"/>
      <c r="CE274" s="65"/>
      <c r="CF274" s="65"/>
      <c r="CG274" s="65"/>
      <c r="CH274" s="65"/>
      <c r="CI274" s="69"/>
    </row>
    <row r="275" spans="1:87" ht="15" x14ac:dyDescent="0.25">
      <c r="A275" s="559">
        <f t="shared" si="9"/>
        <v>0</v>
      </c>
      <c r="B275" s="157"/>
      <c r="C275" s="156" t="s">
        <v>306</v>
      </c>
      <c r="D275" s="42">
        <v>5</v>
      </c>
      <c r="E275" s="63">
        <v>880</v>
      </c>
      <c r="F275" s="65">
        <v>4.8058419987763239</v>
      </c>
      <c r="G275" s="65">
        <v>4.6291454859858367</v>
      </c>
      <c r="H275" s="65">
        <v>8.522719984004441</v>
      </c>
      <c r="I275" s="63">
        <v>68.287423917829472</v>
      </c>
      <c r="J275" s="63">
        <v>34.584578206183487</v>
      </c>
      <c r="K275" s="63">
        <v>926.37616380714383</v>
      </c>
      <c r="L275" s="63">
        <v>55.901842049818363</v>
      </c>
      <c r="M275" s="63">
        <v>265.94502724485147</v>
      </c>
      <c r="N275" s="63">
        <v>507.25576751950337</v>
      </c>
      <c r="O275" s="63">
        <v>300.5928286677659</v>
      </c>
      <c r="P275" s="63">
        <v>253.70392276603812</v>
      </c>
      <c r="Q275" s="63">
        <v>61.437040089221846</v>
      </c>
      <c r="R275" s="63">
        <v>50.741194429993506</v>
      </c>
      <c r="S275" s="63">
        <v>77.450467105263144</v>
      </c>
      <c r="T275" s="65">
        <v>3.93</v>
      </c>
      <c r="U275" s="65">
        <v>1.856690263264041</v>
      </c>
      <c r="V275" s="65">
        <v>1.1299999999999999</v>
      </c>
      <c r="W275" s="63">
        <v>21.103039237732279</v>
      </c>
      <c r="X275" s="65"/>
      <c r="Y275" s="65"/>
      <c r="Z275" s="65"/>
      <c r="AA275" s="65"/>
      <c r="AB275" s="65"/>
      <c r="AC275" s="65"/>
      <c r="AD275" s="65"/>
      <c r="AE275" s="65"/>
      <c r="AF275" s="69"/>
      <c r="BB275" s="154"/>
      <c r="BC275" s="349"/>
      <c r="BD275" s="155" t="s">
        <v>69</v>
      </c>
      <c r="BE275" s="356"/>
      <c r="BF275" s="156" t="s">
        <v>304</v>
      </c>
      <c r="BG275" s="42">
        <v>3</v>
      </c>
      <c r="BH275" s="63"/>
      <c r="BI275" s="65"/>
      <c r="BJ275" s="65"/>
      <c r="BK275" s="65"/>
      <c r="BL275" s="63"/>
      <c r="BM275" s="63"/>
      <c r="BN275" s="63"/>
      <c r="BO275" s="63"/>
      <c r="BP275" s="63"/>
      <c r="BQ275" s="63"/>
      <c r="BR275" s="63"/>
      <c r="BS275" s="63"/>
      <c r="BT275" s="63"/>
      <c r="BU275" s="63"/>
      <c r="BV275" s="63"/>
      <c r="BW275" s="65"/>
      <c r="BX275" s="65"/>
      <c r="BY275" s="65"/>
      <c r="BZ275" s="63"/>
      <c r="CA275" s="65"/>
      <c r="CB275" s="65"/>
      <c r="CC275" s="65"/>
      <c r="CD275" s="65"/>
      <c r="CE275" s="65"/>
      <c r="CF275" s="65"/>
      <c r="CG275" s="65"/>
      <c r="CH275" s="65"/>
      <c r="CI275" s="69"/>
    </row>
    <row r="276" spans="1:87" ht="15" x14ac:dyDescent="0.25">
      <c r="A276" s="559">
        <f t="shared" si="9"/>
        <v>0</v>
      </c>
      <c r="B276" s="158" t="str">
        <f>IF($BE$6=1,BD278,BD279)</f>
        <v>Wiesen-Fuchsschwanz</v>
      </c>
      <c r="C276" s="159" t="s">
        <v>307</v>
      </c>
      <c r="D276" s="55">
        <v>1</v>
      </c>
      <c r="E276" s="70">
        <v>880</v>
      </c>
      <c r="F276" s="72">
        <v>6.3881719064270408</v>
      </c>
      <c r="G276" s="72">
        <v>6.5827128884162009</v>
      </c>
      <c r="H276" s="72">
        <v>10.854677068077168</v>
      </c>
      <c r="I276" s="70">
        <v>125.26417261282693</v>
      </c>
      <c r="J276" s="70">
        <v>125.31275403289912</v>
      </c>
      <c r="K276" s="70">
        <v>911.9721663672542</v>
      </c>
      <c r="L276" s="70">
        <v>187.84600028608267</v>
      </c>
      <c r="M276" s="70">
        <v>220.10082348970442</v>
      </c>
      <c r="N276" s="70">
        <v>465.75282583248008</v>
      </c>
      <c r="O276" s="70">
        <v>253.81041152970823</v>
      </c>
      <c r="P276" s="70">
        <v>150.40072510583738</v>
      </c>
      <c r="Q276" s="70">
        <v>77.98622454244142</v>
      </c>
      <c r="R276" s="70">
        <v>59.035276075373481</v>
      </c>
      <c r="S276" s="70">
        <v>87.269938183015128</v>
      </c>
      <c r="T276" s="72">
        <v>2.89</v>
      </c>
      <c r="U276" s="72">
        <v>4.2653651916607531</v>
      </c>
      <c r="V276" s="72">
        <v>1.36</v>
      </c>
      <c r="W276" s="70">
        <v>33.117703108044608</v>
      </c>
      <c r="X276" s="72"/>
      <c r="Y276" s="72"/>
      <c r="Z276" s="72"/>
      <c r="AA276" s="72"/>
      <c r="AB276" s="72"/>
      <c r="AC276" s="72"/>
      <c r="AD276" s="72"/>
      <c r="AE276" s="72"/>
      <c r="AF276" s="76"/>
      <c r="BB276" s="154"/>
      <c r="BC276" s="349"/>
      <c r="BD276" s="157"/>
      <c r="BE276" s="156"/>
      <c r="BF276" s="156" t="s">
        <v>305</v>
      </c>
      <c r="BG276" s="42">
        <v>4</v>
      </c>
      <c r="BH276" s="63"/>
      <c r="BI276" s="65"/>
      <c r="BJ276" s="65"/>
      <c r="BK276" s="65"/>
      <c r="BL276" s="63"/>
      <c r="BM276" s="63"/>
      <c r="BN276" s="63"/>
      <c r="BO276" s="63"/>
      <c r="BP276" s="63"/>
      <c r="BQ276" s="63"/>
      <c r="BR276" s="63"/>
      <c r="BS276" s="63"/>
      <c r="BT276" s="63"/>
      <c r="BU276" s="63"/>
      <c r="BV276" s="63"/>
      <c r="BW276" s="65"/>
      <c r="BX276" s="65"/>
      <c r="BY276" s="65"/>
      <c r="BZ276" s="63"/>
      <c r="CA276" s="65"/>
      <c r="CB276" s="65"/>
      <c r="CC276" s="65"/>
      <c r="CD276" s="65"/>
      <c r="CE276" s="65"/>
      <c r="CF276" s="65"/>
      <c r="CG276" s="65"/>
      <c r="CH276" s="65"/>
      <c r="CI276" s="69"/>
    </row>
    <row r="277" spans="1:87" ht="15" x14ac:dyDescent="0.25">
      <c r="A277" s="559">
        <f t="shared" si="9"/>
        <v>0</v>
      </c>
      <c r="B277" s="157" t="str">
        <f>IF($BE$6=1,"",BD280)</f>
        <v>(1. Aufw.)</v>
      </c>
      <c r="C277" s="156" t="s">
        <v>308</v>
      </c>
      <c r="D277" s="42">
        <v>2</v>
      </c>
      <c r="E277" s="43">
        <v>880</v>
      </c>
      <c r="F277" s="45">
        <v>5.9401887166214946</v>
      </c>
      <c r="G277" s="45">
        <v>6.0197176976057527</v>
      </c>
      <c r="H277" s="45">
        <v>10.2046144505708</v>
      </c>
      <c r="I277" s="43">
        <v>113.44900410138865</v>
      </c>
      <c r="J277" s="43">
        <v>107.45292603534797</v>
      </c>
      <c r="K277" s="43">
        <v>912.84780800056842</v>
      </c>
      <c r="L277" s="43">
        <v>162.78230192336954</v>
      </c>
      <c r="M277" s="43">
        <v>267.98078894055476</v>
      </c>
      <c r="N277" s="43">
        <v>542.16487880776231</v>
      </c>
      <c r="O277" s="43">
        <v>302.71235003192692</v>
      </c>
      <c r="P277" s="43">
        <v>96.085952304451354</v>
      </c>
      <c r="Q277" s="43">
        <v>73.835611730750827</v>
      </c>
      <c r="R277" s="43">
        <v>58.013468150619694</v>
      </c>
      <c r="S277" s="43">
        <v>86.401389776482006</v>
      </c>
      <c r="T277" s="45">
        <v>2.75</v>
      </c>
      <c r="U277" s="45">
        <v>3.9012011194132721</v>
      </c>
      <c r="V277" s="45">
        <v>1.31</v>
      </c>
      <c r="W277" s="43">
        <v>33.182201223902105</v>
      </c>
      <c r="X277" s="45"/>
      <c r="Y277" s="45"/>
      <c r="Z277" s="45"/>
      <c r="AA277" s="45"/>
      <c r="AB277" s="45"/>
      <c r="AC277" s="45"/>
      <c r="AD277" s="45"/>
      <c r="AE277" s="45"/>
      <c r="AF277" s="50"/>
      <c r="BB277" s="154"/>
      <c r="BC277" s="349"/>
      <c r="BD277" s="157"/>
      <c r="BE277" s="156"/>
      <c r="BF277" s="156" t="s">
        <v>306</v>
      </c>
      <c r="BG277" s="42">
        <v>5</v>
      </c>
      <c r="BH277" s="63"/>
      <c r="BI277" s="65"/>
      <c r="BJ277" s="65"/>
      <c r="BK277" s="65"/>
      <c r="BL277" s="63"/>
      <c r="BM277" s="63"/>
      <c r="BN277" s="63"/>
      <c r="BO277" s="63"/>
      <c r="BP277" s="63"/>
      <c r="BQ277" s="63"/>
      <c r="BR277" s="63"/>
      <c r="BS277" s="63"/>
      <c r="BT277" s="63"/>
      <c r="BU277" s="63"/>
      <c r="BV277" s="63"/>
      <c r="BW277" s="65"/>
      <c r="BX277" s="65"/>
      <c r="BY277" s="65"/>
      <c r="BZ277" s="63"/>
      <c r="CA277" s="65"/>
      <c r="CB277" s="65"/>
      <c r="CC277" s="65"/>
      <c r="CD277" s="65"/>
      <c r="CE277" s="65"/>
      <c r="CF277" s="65"/>
      <c r="CG277" s="65"/>
      <c r="CH277" s="65"/>
      <c r="CI277" s="69"/>
    </row>
    <row r="278" spans="1:87" ht="15" x14ac:dyDescent="0.25">
      <c r="A278" s="559">
        <f t="shared" si="9"/>
        <v>0</v>
      </c>
      <c r="B278" s="157"/>
      <c r="C278" s="156" t="s">
        <v>309</v>
      </c>
      <c r="D278" s="42">
        <v>3</v>
      </c>
      <c r="E278" s="43">
        <v>880</v>
      </c>
      <c r="F278" s="45">
        <v>4.9445345861731207</v>
      </c>
      <c r="G278" s="45">
        <v>4.7767616003383573</v>
      </c>
      <c r="H278" s="45">
        <v>8.7473267939322081</v>
      </c>
      <c r="I278" s="43">
        <v>92.180520994357209</v>
      </c>
      <c r="J278" s="43">
        <v>77.262214478644339</v>
      </c>
      <c r="K278" s="43">
        <v>912.61354734535837</v>
      </c>
      <c r="L278" s="43">
        <v>118.07177256503422</v>
      </c>
      <c r="M278" s="43">
        <v>300.66923267870538</v>
      </c>
      <c r="N278" s="43">
        <v>611.90640126628136</v>
      </c>
      <c r="O278" s="43">
        <v>342.95015353329416</v>
      </c>
      <c r="P278" s="43">
        <v>82.070802482765075</v>
      </c>
      <c r="Q278" s="43">
        <v>63.721093140142685</v>
      </c>
      <c r="R278" s="43">
        <v>55.134284308768223</v>
      </c>
      <c r="S278" s="43">
        <v>86.776755552427872</v>
      </c>
      <c r="T278" s="45">
        <v>2.64</v>
      </c>
      <c r="U278" s="45">
        <v>3.1994076878202478</v>
      </c>
      <c r="V278" s="45">
        <v>1.27</v>
      </c>
      <c r="W278" s="43">
        <v>31.084151621162476</v>
      </c>
      <c r="X278" s="45"/>
      <c r="Y278" s="45"/>
      <c r="Z278" s="45"/>
      <c r="AA278" s="45"/>
      <c r="AB278" s="45"/>
      <c r="AC278" s="45"/>
      <c r="AD278" s="45"/>
      <c r="AE278" s="45"/>
      <c r="AF278" s="50"/>
      <c r="BB278" s="154"/>
      <c r="BC278" s="349"/>
      <c r="BD278" s="158" t="s">
        <v>80</v>
      </c>
      <c r="BE278" s="159"/>
      <c r="BF278" s="159" t="s">
        <v>307</v>
      </c>
      <c r="BG278" s="55">
        <v>1</v>
      </c>
      <c r="BH278" s="70"/>
      <c r="BI278" s="72"/>
      <c r="BJ278" s="72"/>
      <c r="BK278" s="72"/>
      <c r="BL278" s="70"/>
      <c r="BM278" s="70"/>
      <c r="BN278" s="70"/>
      <c r="BO278" s="70"/>
      <c r="BP278" s="70"/>
      <c r="BQ278" s="70"/>
      <c r="BR278" s="70"/>
      <c r="BS278" s="70"/>
      <c r="BT278" s="70"/>
      <c r="BU278" s="70"/>
      <c r="BV278" s="70"/>
      <c r="BW278" s="72"/>
      <c r="BX278" s="72"/>
      <c r="BY278" s="72"/>
      <c r="BZ278" s="70"/>
      <c r="CA278" s="72"/>
      <c r="CB278" s="72"/>
      <c r="CC278" s="72"/>
      <c r="CD278" s="72"/>
      <c r="CE278" s="72"/>
      <c r="CF278" s="72"/>
      <c r="CG278" s="72"/>
      <c r="CH278" s="72"/>
      <c r="CI278" s="76"/>
    </row>
    <row r="279" spans="1:87" ht="15" x14ac:dyDescent="0.25">
      <c r="A279" s="559">
        <f t="shared" si="9"/>
        <v>0</v>
      </c>
      <c r="B279" s="157"/>
      <c r="C279" s="156" t="s">
        <v>310</v>
      </c>
      <c r="D279" s="42">
        <v>4</v>
      </c>
      <c r="E279" s="43">
        <v>880</v>
      </c>
      <c r="F279" s="45">
        <v>3.9173871454298621</v>
      </c>
      <c r="G279" s="45">
        <v>3.5105113732213091</v>
      </c>
      <c r="H279" s="45">
        <v>7.2033924872336046</v>
      </c>
      <c r="I279" s="43">
        <v>75.014497297672847</v>
      </c>
      <c r="J279" s="43">
        <v>65.356667828602241</v>
      </c>
      <c r="K279" s="43">
        <v>916.37058634094058</v>
      </c>
      <c r="L279" s="43">
        <v>102.15916501377565</v>
      </c>
      <c r="M279" s="43">
        <v>345.37571051927785</v>
      </c>
      <c r="N279" s="43">
        <v>667.8945046017725</v>
      </c>
      <c r="O279" s="43">
        <v>385.71454478852428</v>
      </c>
      <c r="P279" s="43">
        <v>61.260420265669268</v>
      </c>
      <c r="Q279" s="43">
        <v>52.121858704144103</v>
      </c>
      <c r="R279" s="43">
        <v>54.222385125717238</v>
      </c>
      <c r="S279" s="43">
        <v>82.845958977876847</v>
      </c>
      <c r="T279" s="45">
        <v>2.57</v>
      </c>
      <c r="U279" s="45">
        <v>2.9135438521237407</v>
      </c>
      <c r="V279" s="45">
        <v>1.23</v>
      </c>
      <c r="W279" s="43">
        <v>30.088395649459507</v>
      </c>
      <c r="X279" s="45"/>
      <c r="Y279" s="45"/>
      <c r="Z279" s="45"/>
      <c r="AA279" s="45"/>
      <c r="AB279" s="45"/>
      <c r="AC279" s="45"/>
      <c r="AD279" s="45"/>
      <c r="AE279" s="45"/>
      <c r="AF279" s="50"/>
      <c r="BB279" s="154"/>
      <c r="BC279" s="349"/>
      <c r="BD279" s="155" t="s">
        <v>82</v>
      </c>
      <c r="BE279" s="356"/>
      <c r="BF279" s="156" t="s">
        <v>308</v>
      </c>
      <c r="BG279" s="42">
        <v>2</v>
      </c>
      <c r="BH279" s="43"/>
      <c r="BI279" s="45"/>
      <c r="BJ279" s="45"/>
      <c r="BK279" s="45"/>
      <c r="BL279" s="43"/>
      <c r="BM279" s="43"/>
      <c r="BN279" s="43"/>
      <c r="BO279" s="43"/>
      <c r="BP279" s="43"/>
      <c r="BQ279" s="43"/>
      <c r="BR279" s="43"/>
      <c r="BS279" s="43"/>
      <c r="BT279" s="43"/>
      <c r="BU279" s="43"/>
      <c r="BV279" s="43"/>
      <c r="BW279" s="45"/>
      <c r="BX279" s="45"/>
      <c r="BY279" s="45"/>
      <c r="BZ279" s="43"/>
      <c r="CA279" s="45"/>
      <c r="CB279" s="45"/>
      <c r="CC279" s="45"/>
      <c r="CD279" s="45"/>
      <c r="CE279" s="45"/>
      <c r="CF279" s="45"/>
      <c r="CG279" s="45"/>
      <c r="CH279" s="45"/>
      <c r="CI279" s="50"/>
    </row>
    <row r="280" spans="1:87" ht="15" x14ac:dyDescent="0.25">
      <c r="A280" s="559">
        <f t="shared" si="9"/>
        <v>0</v>
      </c>
      <c r="B280" s="157"/>
      <c r="C280" s="156" t="s">
        <v>311</v>
      </c>
      <c r="D280" s="42">
        <v>5</v>
      </c>
      <c r="E280" s="43">
        <v>880</v>
      </c>
      <c r="F280" s="45">
        <v>3.3864380629946882</v>
      </c>
      <c r="G280" s="45">
        <v>2.894625763182114</v>
      </c>
      <c r="H280" s="45">
        <v>6.3545453717487055</v>
      </c>
      <c r="I280" s="43">
        <v>64.720956313983876</v>
      </c>
      <c r="J280" s="43">
        <v>56.381499076062909</v>
      </c>
      <c r="K280" s="43">
        <v>916.96566382456274</v>
      </c>
      <c r="L280" s="43">
        <v>87.777204545454538</v>
      </c>
      <c r="M280" s="43">
        <v>358.51072964530186</v>
      </c>
      <c r="N280" s="43">
        <v>687.31136959781941</v>
      </c>
      <c r="O280" s="43">
        <v>399.94055878905561</v>
      </c>
      <c r="P280" s="43">
        <v>59.366919278918488</v>
      </c>
      <c r="Q280" s="43">
        <v>46.01529545613483</v>
      </c>
      <c r="R280" s="43">
        <v>53.311828492028738</v>
      </c>
      <c r="S280" s="43">
        <v>82.389977526432247</v>
      </c>
      <c r="T280" s="45">
        <v>2.54</v>
      </c>
      <c r="U280" s="45">
        <v>2.4086794865710459</v>
      </c>
      <c r="V280" s="45">
        <v>1.2</v>
      </c>
      <c r="W280" s="43">
        <v>26.343322621345227</v>
      </c>
      <c r="X280" s="45"/>
      <c r="Y280" s="45"/>
      <c r="Z280" s="45"/>
      <c r="AA280" s="45"/>
      <c r="AB280" s="45"/>
      <c r="AC280" s="45"/>
      <c r="AD280" s="45"/>
      <c r="AE280" s="45"/>
      <c r="AF280" s="50"/>
      <c r="BB280" s="154"/>
      <c r="BC280" s="349"/>
      <c r="BD280" s="155" t="s">
        <v>69</v>
      </c>
      <c r="BE280" s="356"/>
      <c r="BF280" s="156" t="s">
        <v>309</v>
      </c>
      <c r="BG280" s="42">
        <v>3</v>
      </c>
      <c r="BH280" s="43"/>
      <c r="BI280" s="45"/>
      <c r="BJ280" s="45"/>
      <c r="BK280" s="45"/>
      <c r="BL280" s="43"/>
      <c r="BM280" s="43"/>
      <c r="BN280" s="43"/>
      <c r="BO280" s="43"/>
      <c r="BP280" s="43"/>
      <c r="BQ280" s="43"/>
      <c r="BR280" s="43"/>
      <c r="BS280" s="43"/>
      <c r="BT280" s="43"/>
      <c r="BU280" s="43"/>
      <c r="BV280" s="43"/>
      <c r="BW280" s="45"/>
      <c r="BX280" s="45"/>
      <c r="BY280" s="45"/>
      <c r="BZ280" s="43"/>
      <c r="CA280" s="45"/>
      <c r="CB280" s="45"/>
      <c r="CC280" s="45"/>
      <c r="CD280" s="45"/>
      <c r="CE280" s="45"/>
      <c r="CF280" s="45"/>
      <c r="CG280" s="45"/>
      <c r="CH280" s="45"/>
      <c r="CI280" s="50"/>
    </row>
    <row r="281" spans="1:87" ht="15" x14ac:dyDescent="0.25">
      <c r="A281" s="559">
        <f t="shared" si="9"/>
        <v>0</v>
      </c>
      <c r="B281" s="158" t="str">
        <f>IF($BE$6=1,BD283,BD284)</f>
        <v>Weissklee (1. Aufw.)</v>
      </c>
      <c r="C281" s="159" t="s">
        <v>312</v>
      </c>
      <c r="D281" s="55">
        <v>1</v>
      </c>
      <c r="E281" s="56">
        <v>880</v>
      </c>
      <c r="F281" s="58">
        <v>6.5615822472524705</v>
      </c>
      <c r="G281" s="58">
        <v>6.8113446173487446</v>
      </c>
      <c r="H281" s="58">
        <v>11.105065445366165</v>
      </c>
      <c r="I281" s="56">
        <v>151.08001949538129</v>
      </c>
      <c r="J281" s="56">
        <v>191.1713812898459</v>
      </c>
      <c r="K281" s="56">
        <v>870.96357084510544</v>
      </c>
      <c r="L281" s="56">
        <v>283.65317307692311</v>
      </c>
      <c r="M281" s="56">
        <v>108.1700639577588</v>
      </c>
      <c r="N281" s="56">
        <v>235.98438016528928</v>
      </c>
      <c r="O281" s="56">
        <v>164.91634615384612</v>
      </c>
      <c r="P281" s="56">
        <v>84.487310414629675</v>
      </c>
      <c r="Q281" s="56">
        <v>79.95138931178127</v>
      </c>
      <c r="R281" s="56">
        <v>62.258778369646002</v>
      </c>
      <c r="S281" s="56">
        <v>125.12307521775064</v>
      </c>
      <c r="T281" s="58">
        <v>14.57</v>
      </c>
      <c r="U281" s="58">
        <v>4.1888000000000005</v>
      </c>
      <c r="V281" s="58">
        <v>1.82</v>
      </c>
      <c r="W281" s="56">
        <v>33.121099999999998</v>
      </c>
      <c r="X281" s="58"/>
      <c r="Y281" s="58"/>
      <c r="Z281" s="58"/>
      <c r="AA281" s="58"/>
      <c r="AB281" s="58"/>
      <c r="AC281" s="58"/>
      <c r="AD281" s="58"/>
      <c r="AE281" s="58"/>
      <c r="AF281" s="62"/>
      <c r="BB281" s="154"/>
      <c r="BC281" s="349"/>
      <c r="BD281" s="157"/>
      <c r="BE281" s="156"/>
      <c r="BF281" s="156" t="s">
        <v>310</v>
      </c>
      <c r="BG281" s="42">
        <v>4</v>
      </c>
      <c r="BH281" s="43"/>
      <c r="BI281" s="45"/>
      <c r="BJ281" s="45"/>
      <c r="BK281" s="45"/>
      <c r="BL281" s="43"/>
      <c r="BM281" s="43"/>
      <c r="BN281" s="43"/>
      <c r="BO281" s="43"/>
      <c r="BP281" s="43"/>
      <c r="BQ281" s="43"/>
      <c r="BR281" s="43"/>
      <c r="BS281" s="43"/>
      <c r="BT281" s="43"/>
      <c r="BU281" s="43"/>
      <c r="BV281" s="43"/>
      <c r="BW281" s="45"/>
      <c r="BX281" s="45"/>
      <c r="BY281" s="45"/>
      <c r="BZ281" s="43"/>
      <c r="CA281" s="45"/>
      <c r="CB281" s="45"/>
      <c r="CC281" s="45"/>
      <c r="CD281" s="45"/>
      <c r="CE281" s="45"/>
      <c r="CF281" s="45"/>
      <c r="CG281" s="45"/>
      <c r="CH281" s="45"/>
      <c r="CI281" s="50"/>
    </row>
    <row r="282" spans="1:87" ht="15" x14ac:dyDescent="0.25">
      <c r="A282" s="559">
        <f t="shared" si="9"/>
        <v>0</v>
      </c>
      <c r="B282" s="157"/>
      <c r="C282" s="156" t="s">
        <v>313</v>
      </c>
      <c r="D282" s="42">
        <v>2</v>
      </c>
      <c r="E282" s="63">
        <v>880</v>
      </c>
      <c r="F282" s="65">
        <v>6.46374659524969</v>
      </c>
      <c r="G282" s="65">
        <v>6.6969898363678704</v>
      </c>
      <c r="H282" s="65">
        <v>10.963061676492224</v>
      </c>
      <c r="I282" s="63">
        <v>144.86194051976247</v>
      </c>
      <c r="J282" s="63">
        <v>175.7604711574613</v>
      </c>
      <c r="K282" s="63">
        <v>878.73692897584942</v>
      </c>
      <c r="L282" s="63">
        <v>261.87771891306875</v>
      </c>
      <c r="M282" s="63">
        <v>131.72642240036123</v>
      </c>
      <c r="N282" s="63">
        <v>260.66278697856228</v>
      </c>
      <c r="O282" s="63">
        <v>191.8231276172622</v>
      </c>
      <c r="P282" s="63">
        <v>73.557566102526991</v>
      </c>
      <c r="Q282" s="63">
        <v>79.120204480234804</v>
      </c>
      <c r="R282" s="63">
        <v>61.909103312246508</v>
      </c>
      <c r="S282" s="63">
        <v>121.73085977395759</v>
      </c>
      <c r="T282" s="65">
        <v>14.53</v>
      </c>
      <c r="U282" s="65">
        <v>4.1903000000000006</v>
      </c>
      <c r="V282" s="65">
        <v>1.89</v>
      </c>
      <c r="W282" s="63">
        <v>34.674199999999999</v>
      </c>
      <c r="X282" s="65"/>
      <c r="Y282" s="65"/>
      <c r="Z282" s="65"/>
      <c r="AA282" s="65"/>
      <c r="AB282" s="65"/>
      <c r="AC282" s="65"/>
      <c r="AD282" s="65"/>
      <c r="AE282" s="65"/>
      <c r="AF282" s="69"/>
      <c r="BB282" s="154"/>
      <c r="BC282" s="349"/>
      <c r="BD282" s="157"/>
      <c r="BE282" s="156"/>
      <c r="BF282" s="156" t="s">
        <v>311</v>
      </c>
      <c r="BG282" s="42">
        <v>5</v>
      </c>
      <c r="BH282" s="43"/>
      <c r="BI282" s="45"/>
      <c r="BJ282" s="45"/>
      <c r="BK282" s="45"/>
      <c r="BL282" s="43"/>
      <c r="BM282" s="43"/>
      <c r="BN282" s="43"/>
      <c r="BO282" s="43"/>
      <c r="BP282" s="43"/>
      <c r="BQ282" s="43"/>
      <c r="BR282" s="43"/>
      <c r="BS282" s="43"/>
      <c r="BT282" s="43"/>
      <c r="BU282" s="43"/>
      <c r="BV282" s="43"/>
      <c r="BW282" s="45"/>
      <c r="BX282" s="45"/>
      <c r="BY282" s="45"/>
      <c r="BZ282" s="43"/>
      <c r="CA282" s="45"/>
      <c r="CB282" s="45"/>
      <c r="CC282" s="45"/>
      <c r="CD282" s="45"/>
      <c r="CE282" s="45"/>
      <c r="CF282" s="45"/>
      <c r="CG282" s="45"/>
      <c r="CH282" s="45"/>
      <c r="CI282" s="50"/>
    </row>
    <row r="283" spans="1:87" ht="15" x14ac:dyDescent="0.25">
      <c r="A283" s="559">
        <f t="shared" si="9"/>
        <v>0</v>
      </c>
      <c r="B283" s="157"/>
      <c r="C283" s="156" t="s">
        <v>314</v>
      </c>
      <c r="D283" s="42">
        <v>3</v>
      </c>
      <c r="E283" s="63">
        <v>880</v>
      </c>
      <c r="F283" s="65">
        <v>6.4303432618859517</v>
      </c>
      <c r="G283" s="65">
        <v>6.6541441997033424</v>
      </c>
      <c r="H283" s="65">
        <v>10.920877761204281</v>
      </c>
      <c r="I283" s="63">
        <v>141.86514087104533</v>
      </c>
      <c r="J283" s="63">
        <v>172.96867326149555</v>
      </c>
      <c r="K283" s="63">
        <v>883.98648648648646</v>
      </c>
      <c r="L283" s="63">
        <v>255.7770164548831</v>
      </c>
      <c r="M283" s="63">
        <v>139.97657790568175</v>
      </c>
      <c r="N283" s="63">
        <v>261.57894736842104</v>
      </c>
      <c r="O283" s="63">
        <v>200.59668005171548</v>
      </c>
      <c r="P283" s="63">
        <v>75.028123846372353</v>
      </c>
      <c r="Q283" s="63">
        <v>78.433292892437606</v>
      </c>
      <c r="R283" s="63">
        <v>61.979041116252255</v>
      </c>
      <c r="S283" s="63">
        <v>115.89285714285715</v>
      </c>
      <c r="T283" s="65">
        <v>14.56</v>
      </c>
      <c r="U283" s="65">
        <v>4.1294000000000004</v>
      </c>
      <c r="V283" s="65">
        <v>1.94</v>
      </c>
      <c r="W283" s="63">
        <v>35.987299999999998</v>
      </c>
      <c r="X283" s="65"/>
      <c r="Y283" s="65"/>
      <c r="Z283" s="65"/>
      <c r="AA283" s="65"/>
      <c r="AB283" s="65"/>
      <c r="AC283" s="65"/>
      <c r="AD283" s="65"/>
      <c r="AE283" s="65"/>
      <c r="AF283" s="69"/>
      <c r="BB283" s="154"/>
      <c r="BC283" s="349"/>
      <c r="BD283" s="158" t="s">
        <v>87</v>
      </c>
      <c r="BE283" s="159"/>
      <c r="BF283" s="159" t="s">
        <v>312</v>
      </c>
      <c r="BG283" s="55">
        <v>1</v>
      </c>
      <c r="BH283" s="56"/>
      <c r="BI283" s="58"/>
      <c r="BJ283" s="58"/>
      <c r="BK283" s="58"/>
      <c r="BL283" s="56"/>
      <c r="BM283" s="56"/>
      <c r="BN283" s="56"/>
      <c r="BO283" s="56"/>
      <c r="BP283" s="56"/>
      <c r="BQ283" s="56"/>
      <c r="BR283" s="56"/>
      <c r="BS283" s="56"/>
      <c r="BT283" s="56"/>
      <c r="BU283" s="56"/>
      <c r="BV283" s="56"/>
      <c r="BW283" s="58"/>
      <c r="BX283" s="58"/>
      <c r="BY283" s="58"/>
      <c r="BZ283" s="56"/>
      <c r="CA283" s="58"/>
      <c r="CB283" s="58"/>
      <c r="CC283" s="58"/>
      <c r="CD283" s="58"/>
      <c r="CE283" s="58"/>
      <c r="CF283" s="58"/>
      <c r="CG283" s="58"/>
      <c r="CH283" s="58"/>
      <c r="CI283" s="62"/>
    </row>
    <row r="284" spans="1:87" ht="15" x14ac:dyDescent="0.25">
      <c r="A284" s="559">
        <f t="shared" si="9"/>
        <v>0</v>
      </c>
      <c r="B284" s="157"/>
      <c r="C284" s="156" t="s">
        <v>315</v>
      </c>
      <c r="D284" s="42">
        <v>4</v>
      </c>
      <c r="E284" s="63">
        <v>880</v>
      </c>
      <c r="F284" s="65">
        <v>6.1649082634424177</v>
      </c>
      <c r="G284" s="65">
        <v>6.3223810374747282</v>
      </c>
      <c r="H284" s="65">
        <v>10.534668082021685</v>
      </c>
      <c r="I284" s="63">
        <v>135.43382464412849</v>
      </c>
      <c r="J284" s="63">
        <v>160.92771403411598</v>
      </c>
      <c r="K284" s="63">
        <v>885.00766499963584</v>
      </c>
      <c r="L284" s="63">
        <v>239.28532492212676</v>
      </c>
      <c r="M284" s="63">
        <v>159.17575647852203</v>
      </c>
      <c r="N284" s="63">
        <v>264.56566810585878</v>
      </c>
      <c r="O284" s="63">
        <v>217.59599375032832</v>
      </c>
      <c r="P284" s="63">
        <v>96.39585912767437</v>
      </c>
      <c r="Q284" s="63">
        <v>76.199043299683566</v>
      </c>
      <c r="R284" s="63">
        <v>61.529334055103064</v>
      </c>
      <c r="S284" s="63">
        <v>121.1061946902655</v>
      </c>
      <c r="T284" s="65">
        <v>14.66</v>
      </c>
      <c r="U284" s="65">
        <v>4.0061</v>
      </c>
      <c r="V284" s="65">
        <v>1.98</v>
      </c>
      <c r="W284" s="63">
        <v>37.060400000000001</v>
      </c>
      <c r="X284" s="65"/>
      <c r="Y284" s="65"/>
      <c r="Z284" s="65"/>
      <c r="AA284" s="65"/>
      <c r="AB284" s="65"/>
      <c r="AC284" s="65"/>
      <c r="AD284" s="65"/>
      <c r="AE284" s="65"/>
      <c r="AF284" s="69"/>
      <c r="BB284" s="154"/>
      <c r="BC284" s="349"/>
      <c r="BD284" s="155" t="s">
        <v>89</v>
      </c>
      <c r="BE284" s="356"/>
      <c r="BF284" s="156" t="s">
        <v>313</v>
      </c>
      <c r="BG284" s="42">
        <v>2</v>
      </c>
      <c r="BH284" s="63"/>
      <c r="BI284" s="65"/>
      <c r="BJ284" s="65"/>
      <c r="BK284" s="65"/>
      <c r="BL284" s="63"/>
      <c r="BM284" s="63"/>
      <c r="BN284" s="63"/>
      <c r="BO284" s="63"/>
      <c r="BP284" s="63"/>
      <c r="BQ284" s="63"/>
      <c r="BR284" s="63"/>
      <c r="BS284" s="63"/>
      <c r="BT284" s="63"/>
      <c r="BU284" s="63"/>
      <c r="BV284" s="63"/>
      <c r="BW284" s="65"/>
      <c r="BX284" s="65"/>
      <c r="BY284" s="65"/>
      <c r="BZ284" s="63"/>
      <c r="CA284" s="65"/>
      <c r="CB284" s="65"/>
      <c r="CC284" s="65"/>
      <c r="CD284" s="65"/>
      <c r="CE284" s="65"/>
      <c r="CF284" s="65"/>
      <c r="CG284" s="65"/>
      <c r="CH284" s="65"/>
      <c r="CI284" s="69"/>
    </row>
    <row r="285" spans="1:87" ht="15" x14ac:dyDescent="0.25">
      <c r="A285" s="559">
        <f t="shared" si="9"/>
        <v>0</v>
      </c>
      <c r="B285" s="157"/>
      <c r="C285" s="156" t="s">
        <v>316</v>
      </c>
      <c r="D285" s="42">
        <v>5</v>
      </c>
      <c r="E285" s="63">
        <v>880</v>
      </c>
      <c r="F285" s="65">
        <v>5.7916715400505199</v>
      </c>
      <c r="G285" s="65">
        <v>5.8679806637446461</v>
      </c>
      <c r="H285" s="65">
        <v>9.9939856434210022</v>
      </c>
      <c r="I285" s="63">
        <v>126.52553418482177</v>
      </c>
      <c r="J285" s="63">
        <v>143.18988866370148</v>
      </c>
      <c r="K285" s="63">
        <v>880.05725592779834</v>
      </c>
      <c r="L285" s="63">
        <v>213.63750674105171</v>
      </c>
      <c r="M285" s="63">
        <v>186.05828882394087</v>
      </c>
      <c r="N285" s="63">
        <v>294.20362474189051</v>
      </c>
      <c r="O285" s="63">
        <v>254.97375829413104</v>
      </c>
      <c r="P285" s="63">
        <v>72.95841241389148</v>
      </c>
      <c r="Q285" s="63">
        <v>72.844071723227728</v>
      </c>
      <c r="R285" s="63">
        <v>60.415737196621507</v>
      </c>
      <c r="S285" s="63">
        <v>120.0649620661008</v>
      </c>
      <c r="T285" s="65">
        <v>14.84</v>
      </c>
      <c r="U285" s="65">
        <v>3.8204000000000002</v>
      </c>
      <c r="V285" s="65">
        <v>2</v>
      </c>
      <c r="W285" s="63">
        <v>37.893500000000003</v>
      </c>
      <c r="X285" s="65"/>
      <c r="Y285" s="65"/>
      <c r="Z285" s="65"/>
      <c r="AA285" s="65"/>
      <c r="AB285" s="65"/>
      <c r="AC285" s="65"/>
      <c r="AD285" s="65"/>
      <c r="AE285" s="65"/>
      <c r="AF285" s="69"/>
      <c r="BB285" s="154"/>
      <c r="BC285" s="349"/>
      <c r="BD285" s="157"/>
      <c r="BE285" s="156"/>
      <c r="BF285" s="156" t="s">
        <v>314</v>
      </c>
      <c r="BG285" s="42">
        <v>3</v>
      </c>
      <c r="BH285" s="63"/>
      <c r="BI285" s="65"/>
      <c r="BJ285" s="65"/>
      <c r="BK285" s="65"/>
      <c r="BL285" s="63"/>
      <c r="BM285" s="63"/>
      <c r="BN285" s="63"/>
      <c r="BO285" s="63"/>
      <c r="BP285" s="63"/>
      <c r="BQ285" s="63"/>
      <c r="BR285" s="63"/>
      <c r="BS285" s="63"/>
      <c r="BT285" s="63"/>
      <c r="BU285" s="63"/>
      <c r="BV285" s="63"/>
      <c r="BW285" s="65"/>
      <c r="BX285" s="65"/>
      <c r="BY285" s="65"/>
      <c r="BZ285" s="63"/>
      <c r="CA285" s="65"/>
      <c r="CB285" s="65"/>
      <c r="CC285" s="65"/>
      <c r="CD285" s="65"/>
      <c r="CE285" s="65"/>
      <c r="CF285" s="65"/>
      <c r="CG285" s="65"/>
      <c r="CH285" s="65"/>
      <c r="CI285" s="69"/>
    </row>
    <row r="286" spans="1:87" ht="15" x14ac:dyDescent="0.25">
      <c r="A286" s="559">
        <f t="shared" si="9"/>
        <v>0</v>
      </c>
      <c r="B286" s="158" t="str">
        <f>IF($BE$6=1,BD288,BD289)</f>
        <v>Rotklee (1. Aufw.)</v>
      </c>
      <c r="C286" s="159" t="s">
        <v>317</v>
      </c>
      <c r="D286" s="55">
        <v>1</v>
      </c>
      <c r="E286" s="70">
        <v>880</v>
      </c>
      <c r="F286" s="72">
        <v>6.2208750160953423</v>
      </c>
      <c r="G286" s="72">
        <v>6.3634815191141492</v>
      </c>
      <c r="H286" s="72">
        <v>10.651707701760964</v>
      </c>
      <c r="I286" s="70">
        <v>142.4954409230115</v>
      </c>
      <c r="J286" s="70">
        <v>167.56597299598954</v>
      </c>
      <c r="K286" s="70">
        <v>891.24109358288422</v>
      </c>
      <c r="L286" s="70">
        <v>247.05442587711769</v>
      </c>
      <c r="M286" s="70">
        <v>125.40078347817021</v>
      </c>
      <c r="N286" s="70">
        <v>229.22388126561719</v>
      </c>
      <c r="O286" s="70">
        <v>166.12542524319116</v>
      </c>
      <c r="P286" s="70">
        <v>95.596623242388574</v>
      </c>
      <c r="Q286" s="70">
        <v>75.829007167216247</v>
      </c>
      <c r="R286" s="70">
        <v>60.82563810932097</v>
      </c>
      <c r="S286" s="70">
        <v>108.73571421212716</v>
      </c>
      <c r="T286" s="72">
        <v>13.78</v>
      </c>
      <c r="U286" s="72">
        <v>3.6517331543348148</v>
      </c>
      <c r="V286" s="72">
        <v>2.6</v>
      </c>
      <c r="W286" s="70">
        <v>29.917083476813865</v>
      </c>
      <c r="X286" s="72"/>
      <c r="Y286" s="72"/>
      <c r="Z286" s="72"/>
      <c r="AA286" s="72"/>
      <c r="AB286" s="72"/>
      <c r="AC286" s="72"/>
      <c r="AD286" s="72"/>
      <c r="AE286" s="72"/>
      <c r="AF286" s="76"/>
      <c r="BB286" s="154"/>
      <c r="BC286" s="349"/>
      <c r="BD286" s="157"/>
      <c r="BE286" s="156"/>
      <c r="BF286" s="156" t="s">
        <v>315</v>
      </c>
      <c r="BG286" s="42">
        <v>4</v>
      </c>
      <c r="BH286" s="63"/>
      <c r="BI286" s="65"/>
      <c r="BJ286" s="65"/>
      <c r="BK286" s="65"/>
      <c r="BL286" s="63"/>
      <c r="BM286" s="63"/>
      <c r="BN286" s="63"/>
      <c r="BO286" s="63"/>
      <c r="BP286" s="63"/>
      <c r="BQ286" s="63"/>
      <c r="BR286" s="63"/>
      <c r="BS286" s="63"/>
      <c r="BT286" s="63"/>
      <c r="BU286" s="63"/>
      <c r="BV286" s="63"/>
      <c r="BW286" s="65"/>
      <c r="BX286" s="65"/>
      <c r="BY286" s="65"/>
      <c r="BZ286" s="63"/>
      <c r="CA286" s="65"/>
      <c r="CB286" s="65"/>
      <c r="CC286" s="65"/>
      <c r="CD286" s="65"/>
      <c r="CE286" s="65"/>
      <c r="CF286" s="65"/>
      <c r="CG286" s="65"/>
      <c r="CH286" s="65"/>
      <c r="CI286" s="69"/>
    </row>
    <row r="287" spans="1:87" ht="15" x14ac:dyDescent="0.25">
      <c r="A287" s="559">
        <f t="shared" si="9"/>
        <v>0</v>
      </c>
      <c r="B287" s="157"/>
      <c r="C287" s="156" t="s">
        <v>318</v>
      </c>
      <c r="D287" s="42">
        <v>2</v>
      </c>
      <c r="E287" s="43">
        <v>880</v>
      </c>
      <c r="F287" s="45">
        <v>6.2762252028538486</v>
      </c>
      <c r="G287" s="45">
        <v>6.4387203133868001</v>
      </c>
      <c r="H287" s="45">
        <v>10.694042910540249</v>
      </c>
      <c r="I287" s="43">
        <v>135.56948934521137</v>
      </c>
      <c r="J287" s="43">
        <v>149.52099858881752</v>
      </c>
      <c r="K287" s="43">
        <v>895.99334073251941</v>
      </c>
      <c r="L287" s="43">
        <v>222.19478373921794</v>
      </c>
      <c r="M287" s="43">
        <v>155.4872363606782</v>
      </c>
      <c r="N287" s="43">
        <v>268.64370941403257</v>
      </c>
      <c r="O287" s="43">
        <v>208.27246516825451</v>
      </c>
      <c r="P287" s="43">
        <v>97.311157068695664</v>
      </c>
      <c r="Q287" s="43">
        <v>76.768360683166435</v>
      </c>
      <c r="R287" s="43">
        <v>60.418535361348148</v>
      </c>
      <c r="S287" s="43">
        <v>103.93939393939394</v>
      </c>
      <c r="T287" s="45">
        <v>14.2</v>
      </c>
      <c r="U287" s="45">
        <v>3.4070059816613494</v>
      </c>
      <c r="V287" s="45">
        <v>2.59</v>
      </c>
      <c r="W287" s="43">
        <v>31.340290230529376</v>
      </c>
      <c r="X287" s="45"/>
      <c r="Y287" s="45"/>
      <c r="Z287" s="45"/>
      <c r="AA287" s="45"/>
      <c r="AB287" s="45"/>
      <c r="AC287" s="45"/>
      <c r="AD287" s="45"/>
      <c r="AE287" s="45"/>
      <c r="AF287" s="50"/>
      <c r="BB287" s="154"/>
      <c r="BC287" s="349"/>
      <c r="BD287" s="157"/>
      <c r="BE287" s="156"/>
      <c r="BF287" s="156" t="s">
        <v>316</v>
      </c>
      <c r="BG287" s="42">
        <v>5</v>
      </c>
      <c r="BH287" s="63"/>
      <c r="BI287" s="65"/>
      <c r="BJ287" s="65"/>
      <c r="BK287" s="65"/>
      <c r="BL287" s="63"/>
      <c r="BM287" s="63"/>
      <c r="BN287" s="63"/>
      <c r="BO287" s="63"/>
      <c r="BP287" s="63"/>
      <c r="BQ287" s="63"/>
      <c r="BR287" s="63"/>
      <c r="BS287" s="63"/>
      <c r="BT287" s="63"/>
      <c r="BU287" s="63"/>
      <c r="BV287" s="63"/>
      <c r="BW287" s="65"/>
      <c r="BX287" s="65"/>
      <c r="BY287" s="65"/>
      <c r="BZ287" s="63"/>
      <c r="CA287" s="65"/>
      <c r="CB287" s="65"/>
      <c r="CC287" s="65"/>
      <c r="CD287" s="65"/>
      <c r="CE287" s="65"/>
      <c r="CF287" s="65"/>
      <c r="CG287" s="65"/>
      <c r="CH287" s="65"/>
      <c r="CI287" s="69"/>
    </row>
    <row r="288" spans="1:87" ht="15" x14ac:dyDescent="0.25">
      <c r="A288" s="559">
        <f t="shared" si="9"/>
        <v>0</v>
      </c>
      <c r="B288" s="157"/>
      <c r="C288" s="156" t="s">
        <v>319</v>
      </c>
      <c r="D288" s="42">
        <v>3</v>
      </c>
      <c r="E288" s="43">
        <v>880</v>
      </c>
      <c r="F288" s="45">
        <v>6.052999351556668</v>
      </c>
      <c r="G288" s="45">
        <v>6.1818282959646877</v>
      </c>
      <c r="H288" s="45">
        <v>10.386009980606746</v>
      </c>
      <c r="I288" s="43">
        <v>125.25878816467851</v>
      </c>
      <c r="J288" s="43">
        <v>131.66215911931147</v>
      </c>
      <c r="K288" s="43">
        <v>898.90586926461287</v>
      </c>
      <c r="L288" s="43">
        <v>196.351572453552</v>
      </c>
      <c r="M288" s="43">
        <v>177.33817752822659</v>
      </c>
      <c r="N288" s="43">
        <v>302.52007465559825</v>
      </c>
      <c r="O288" s="43">
        <v>224.79958431620864</v>
      </c>
      <c r="P288" s="43">
        <v>99.827576964231383</v>
      </c>
      <c r="Q288" s="43">
        <v>74.986428685508059</v>
      </c>
      <c r="R288" s="43">
        <v>59.564196356928136</v>
      </c>
      <c r="S288" s="43">
        <v>101.0812937056928</v>
      </c>
      <c r="T288" s="45">
        <v>14.45</v>
      </c>
      <c r="U288" s="45">
        <v>3.1921166356891613</v>
      </c>
      <c r="V288" s="45">
        <v>2.5499999999999998</v>
      </c>
      <c r="W288" s="43">
        <v>29.595755825740795</v>
      </c>
      <c r="X288" s="45"/>
      <c r="Y288" s="45"/>
      <c r="Z288" s="45"/>
      <c r="AA288" s="45"/>
      <c r="AB288" s="45"/>
      <c r="AC288" s="45"/>
      <c r="AD288" s="45"/>
      <c r="AE288" s="45"/>
      <c r="AF288" s="50"/>
      <c r="BB288" s="154"/>
      <c r="BC288" s="349"/>
      <c r="BD288" s="158" t="s">
        <v>94</v>
      </c>
      <c r="BE288" s="159"/>
      <c r="BF288" s="159" t="s">
        <v>317</v>
      </c>
      <c r="BG288" s="55">
        <v>1</v>
      </c>
      <c r="BH288" s="70"/>
      <c r="BI288" s="72"/>
      <c r="BJ288" s="72"/>
      <c r="BK288" s="72"/>
      <c r="BL288" s="70"/>
      <c r="BM288" s="70"/>
      <c r="BN288" s="70"/>
      <c r="BO288" s="70"/>
      <c r="BP288" s="70"/>
      <c r="BQ288" s="70"/>
      <c r="BR288" s="70"/>
      <c r="BS288" s="70"/>
      <c r="BT288" s="70"/>
      <c r="BU288" s="70"/>
      <c r="BV288" s="70"/>
      <c r="BW288" s="72"/>
      <c r="BX288" s="72"/>
      <c r="BY288" s="72"/>
      <c r="BZ288" s="70"/>
      <c r="CA288" s="72"/>
      <c r="CB288" s="72"/>
      <c r="CC288" s="72"/>
      <c r="CD288" s="72"/>
      <c r="CE288" s="72"/>
      <c r="CF288" s="72"/>
      <c r="CG288" s="72"/>
      <c r="CH288" s="72"/>
      <c r="CI288" s="76"/>
    </row>
    <row r="289" spans="1:87" ht="15" x14ac:dyDescent="0.25">
      <c r="A289" s="559">
        <f t="shared" si="9"/>
        <v>0</v>
      </c>
      <c r="B289" s="157"/>
      <c r="C289" s="156" t="s">
        <v>320</v>
      </c>
      <c r="D289" s="42">
        <v>4</v>
      </c>
      <c r="E289" s="43">
        <v>880</v>
      </c>
      <c r="F289" s="45">
        <v>5.4474547233353876</v>
      </c>
      <c r="G289" s="45">
        <v>5.4128338357763672</v>
      </c>
      <c r="H289" s="45">
        <v>9.4901448593258912</v>
      </c>
      <c r="I289" s="43">
        <v>109.23053326700062</v>
      </c>
      <c r="J289" s="43">
        <v>105.69588316063191</v>
      </c>
      <c r="K289" s="43">
        <v>903.08108341681566</v>
      </c>
      <c r="L289" s="43">
        <v>157.86041197154069</v>
      </c>
      <c r="M289" s="43">
        <v>233.99133721693926</v>
      </c>
      <c r="N289" s="43">
        <v>378.89537655082478</v>
      </c>
      <c r="O289" s="43">
        <v>301.3396121885786</v>
      </c>
      <c r="P289" s="43">
        <v>110.01032020963254</v>
      </c>
      <c r="Q289" s="43">
        <v>69.271769399545704</v>
      </c>
      <c r="R289" s="43">
        <v>57.612779065345023</v>
      </c>
      <c r="S289" s="43">
        <v>96.976379130434779</v>
      </c>
      <c r="T289" s="45">
        <v>14.52</v>
      </c>
      <c r="U289" s="45">
        <v>2.5661128595380225</v>
      </c>
      <c r="V289" s="45">
        <v>2.4900000000000002</v>
      </c>
      <c r="W289" s="43">
        <v>27.837638007286682</v>
      </c>
      <c r="X289" s="45"/>
      <c r="Y289" s="45"/>
      <c r="Z289" s="45"/>
      <c r="AA289" s="45"/>
      <c r="AB289" s="45"/>
      <c r="AC289" s="45"/>
      <c r="AD289" s="45"/>
      <c r="AE289" s="45"/>
      <c r="AF289" s="50"/>
      <c r="BB289" s="154"/>
      <c r="BC289" s="349"/>
      <c r="BD289" s="155" t="s">
        <v>96</v>
      </c>
      <c r="BE289" s="356"/>
      <c r="BF289" s="156" t="s">
        <v>318</v>
      </c>
      <c r="BG289" s="42">
        <v>2</v>
      </c>
      <c r="BH289" s="43"/>
      <c r="BI289" s="45"/>
      <c r="BJ289" s="45"/>
      <c r="BK289" s="45"/>
      <c r="BL289" s="43"/>
      <c r="BM289" s="43"/>
      <c r="BN289" s="43"/>
      <c r="BO289" s="43"/>
      <c r="BP289" s="43"/>
      <c r="BQ289" s="43"/>
      <c r="BR289" s="43"/>
      <c r="BS289" s="43"/>
      <c r="BT289" s="43"/>
      <c r="BU289" s="43"/>
      <c r="BV289" s="43"/>
      <c r="BW289" s="45"/>
      <c r="BX289" s="45"/>
      <c r="BY289" s="45"/>
      <c r="BZ289" s="43"/>
      <c r="CA289" s="45"/>
      <c r="CB289" s="45"/>
      <c r="CC289" s="45"/>
      <c r="CD289" s="45"/>
      <c r="CE289" s="45"/>
      <c r="CF289" s="45"/>
      <c r="CG289" s="45"/>
      <c r="CH289" s="45"/>
      <c r="CI289" s="50"/>
    </row>
    <row r="290" spans="1:87" ht="15" x14ac:dyDescent="0.25">
      <c r="A290" s="559">
        <f t="shared" si="9"/>
        <v>0</v>
      </c>
      <c r="B290" s="157"/>
      <c r="C290" s="156" t="s">
        <v>321</v>
      </c>
      <c r="D290" s="42">
        <v>5</v>
      </c>
      <c r="E290" s="43">
        <v>880</v>
      </c>
      <c r="F290" s="45">
        <v>5.0301713729591855</v>
      </c>
      <c r="G290" s="45">
        <v>4.8889490989267559</v>
      </c>
      <c r="H290" s="45">
        <v>8.8930458748586823</v>
      </c>
      <c r="I290" s="43">
        <v>101.64097437673735</v>
      </c>
      <c r="J290" s="43">
        <v>100.32215733443309</v>
      </c>
      <c r="K290" s="43">
        <v>903.55440580090863</v>
      </c>
      <c r="L290" s="43">
        <v>150.79826385575421</v>
      </c>
      <c r="M290" s="43">
        <v>263.39872347103443</v>
      </c>
      <c r="N290" s="43">
        <v>418.27099126308275</v>
      </c>
      <c r="O290" s="43">
        <v>327.66853774289814</v>
      </c>
      <c r="P290" s="43">
        <v>94.981447654104556</v>
      </c>
      <c r="Q290" s="43">
        <v>64.712315824911869</v>
      </c>
      <c r="R290" s="43">
        <v>57.38648497451922</v>
      </c>
      <c r="S290" s="43">
        <v>96.707936711763367</v>
      </c>
      <c r="T290" s="45">
        <v>14.42</v>
      </c>
      <c r="U290" s="45">
        <v>2.2911208838569355</v>
      </c>
      <c r="V290" s="45">
        <v>2.39</v>
      </c>
      <c r="W290" s="43">
        <v>25.44396677169637</v>
      </c>
      <c r="X290" s="45"/>
      <c r="Y290" s="45"/>
      <c r="Z290" s="45"/>
      <c r="AA290" s="45"/>
      <c r="AB290" s="45"/>
      <c r="AC290" s="45"/>
      <c r="AD290" s="45"/>
      <c r="AE290" s="45"/>
      <c r="AF290" s="50"/>
      <c r="BB290" s="154"/>
      <c r="BC290" s="349"/>
      <c r="BD290" s="157"/>
      <c r="BE290" s="156"/>
      <c r="BF290" s="156" t="s">
        <v>319</v>
      </c>
      <c r="BG290" s="42">
        <v>3</v>
      </c>
      <c r="BH290" s="43"/>
      <c r="BI290" s="45"/>
      <c r="BJ290" s="45"/>
      <c r="BK290" s="45"/>
      <c r="BL290" s="43"/>
      <c r="BM290" s="43"/>
      <c r="BN290" s="43"/>
      <c r="BO290" s="43"/>
      <c r="BP290" s="43"/>
      <c r="BQ290" s="43"/>
      <c r="BR290" s="43"/>
      <c r="BS290" s="43"/>
      <c r="BT290" s="43"/>
      <c r="BU290" s="43"/>
      <c r="BV290" s="43"/>
      <c r="BW290" s="45"/>
      <c r="BX290" s="45"/>
      <c r="BY290" s="45"/>
      <c r="BZ290" s="43"/>
      <c r="CA290" s="45"/>
      <c r="CB290" s="45"/>
      <c r="CC290" s="45"/>
      <c r="CD290" s="45"/>
      <c r="CE290" s="45"/>
      <c r="CF290" s="45"/>
      <c r="CG290" s="45"/>
      <c r="CH290" s="45"/>
      <c r="CI290" s="50"/>
    </row>
    <row r="291" spans="1:87" ht="15" x14ac:dyDescent="0.25">
      <c r="A291" s="559">
        <f t="shared" si="9"/>
        <v>0</v>
      </c>
      <c r="B291" s="158" t="str">
        <f>IF($BE$6=1,BD293,BD294)</f>
        <v>Luzerne (1. Aufw.)</v>
      </c>
      <c r="C291" s="159" t="s">
        <v>322</v>
      </c>
      <c r="D291" s="55">
        <v>1</v>
      </c>
      <c r="E291" s="56">
        <v>880</v>
      </c>
      <c r="F291" s="58">
        <v>6.2851394526496369</v>
      </c>
      <c r="G291" s="58">
        <v>6.4502162399733374</v>
      </c>
      <c r="H291" s="58">
        <v>10.732391364668427</v>
      </c>
      <c r="I291" s="56">
        <v>133.30344259108711</v>
      </c>
      <c r="J291" s="56">
        <v>183.2316475875007</v>
      </c>
      <c r="K291" s="56">
        <v>879.84267678024946</v>
      </c>
      <c r="L291" s="56">
        <v>280.72471747599963</v>
      </c>
      <c r="M291" s="56">
        <v>124.08435192774104</v>
      </c>
      <c r="N291" s="56">
        <v>198.30944747022204</v>
      </c>
      <c r="O291" s="56">
        <v>158.60262779009932</v>
      </c>
      <c r="P291" s="56">
        <v>80.478085714285712</v>
      </c>
      <c r="Q291" s="56">
        <v>76.73646367578651</v>
      </c>
      <c r="R291" s="56">
        <v>65.983618530018504</v>
      </c>
      <c r="S291" s="56">
        <v>120.41542247536945</v>
      </c>
      <c r="T291" s="58">
        <v>18.52</v>
      </c>
      <c r="U291" s="58">
        <v>4.01400943898504</v>
      </c>
      <c r="V291" s="58">
        <v>2.99</v>
      </c>
      <c r="W291" s="56">
        <v>37.448287945605905</v>
      </c>
      <c r="X291" s="58"/>
      <c r="Y291" s="58"/>
      <c r="Z291" s="58"/>
      <c r="AA291" s="58"/>
      <c r="AB291" s="58"/>
      <c r="AC291" s="58"/>
      <c r="AD291" s="58"/>
      <c r="AE291" s="58"/>
      <c r="AF291" s="62"/>
      <c r="BB291" s="154"/>
      <c r="BC291" s="349"/>
      <c r="BD291" s="157"/>
      <c r="BE291" s="156"/>
      <c r="BF291" s="156" t="s">
        <v>320</v>
      </c>
      <c r="BG291" s="42">
        <v>4</v>
      </c>
      <c r="BH291" s="43"/>
      <c r="BI291" s="45"/>
      <c r="BJ291" s="45"/>
      <c r="BK291" s="45"/>
      <c r="BL291" s="43"/>
      <c r="BM291" s="43"/>
      <c r="BN291" s="43"/>
      <c r="BO291" s="43"/>
      <c r="BP291" s="43"/>
      <c r="BQ291" s="43"/>
      <c r="BR291" s="43"/>
      <c r="BS291" s="43"/>
      <c r="BT291" s="43"/>
      <c r="BU291" s="43"/>
      <c r="BV291" s="43"/>
      <c r="BW291" s="45"/>
      <c r="BX291" s="45"/>
      <c r="BY291" s="45"/>
      <c r="BZ291" s="43"/>
      <c r="CA291" s="45"/>
      <c r="CB291" s="45"/>
      <c r="CC291" s="45"/>
      <c r="CD291" s="45"/>
      <c r="CE291" s="45"/>
      <c r="CF291" s="45"/>
      <c r="CG291" s="45"/>
      <c r="CH291" s="45"/>
      <c r="CI291" s="50"/>
    </row>
    <row r="292" spans="1:87" ht="15" x14ac:dyDescent="0.25">
      <c r="A292" s="559">
        <f t="shared" si="9"/>
        <v>0</v>
      </c>
      <c r="B292" s="157"/>
      <c r="C292" s="156" t="s">
        <v>323</v>
      </c>
      <c r="D292" s="42">
        <v>2</v>
      </c>
      <c r="E292" s="63">
        <v>880</v>
      </c>
      <c r="F292" s="65">
        <v>6.0797835137707237</v>
      </c>
      <c r="G292" s="65">
        <v>6.1934988267217985</v>
      </c>
      <c r="H292" s="65">
        <v>10.433514535823772</v>
      </c>
      <c r="I292" s="63">
        <v>127.89207698144659</v>
      </c>
      <c r="J292" s="63">
        <v>174.03893403746574</v>
      </c>
      <c r="K292" s="63">
        <v>879.41213350633666</v>
      </c>
      <c r="L292" s="63">
        <v>266.60856170212764</v>
      </c>
      <c r="M292" s="63">
        <v>161.01275963151548</v>
      </c>
      <c r="N292" s="63">
        <v>251.88413248731271</v>
      </c>
      <c r="O292" s="63">
        <v>205.89925014228328</v>
      </c>
      <c r="P292" s="63">
        <v>63.066939999999995</v>
      </c>
      <c r="Q292" s="63">
        <v>74.705155771620966</v>
      </c>
      <c r="R292" s="63">
        <v>66.004829305835216</v>
      </c>
      <c r="S292" s="63">
        <v>120.97258453473131</v>
      </c>
      <c r="T292" s="65">
        <v>17.38</v>
      </c>
      <c r="U292" s="65">
        <v>4.3361287318308648</v>
      </c>
      <c r="V292" s="65">
        <v>2.83</v>
      </c>
      <c r="W292" s="63">
        <v>36.159999999999997</v>
      </c>
      <c r="X292" s="65"/>
      <c r="Y292" s="65"/>
      <c r="Z292" s="65"/>
      <c r="AA292" s="65"/>
      <c r="AB292" s="65"/>
      <c r="AC292" s="65"/>
      <c r="AD292" s="65"/>
      <c r="AE292" s="65"/>
      <c r="AF292" s="69"/>
      <c r="BB292" s="154"/>
      <c r="BC292" s="349"/>
      <c r="BD292" s="157"/>
      <c r="BE292" s="156"/>
      <c r="BF292" s="156" t="s">
        <v>321</v>
      </c>
      <c r="BG292" s="42">
        <v>5</v>
      </c>
      <c r="BH292" s="43"/>
      <c r="BI292" s="45"/>
      <c r="BJ292" s="45"/>
      <c r="BK292" s="45"/>
      <c r="BL292" s="43"/>
      <c r="BM292" s="43"/>
      <c r="BN292" s="43"/>
      <c r="BO292" s="43"/>
      <c r="BP292" s="43"/>
      <c r="BQ292" s="43"/>
      <c r="BR292" s="43"/>
      <c r="BS292" s="43"/>
      <c r="BT292" s="43"/>
      <c r="BU292" s="43"/>
      <c r="BV292" s="43"/>
      <c r="BW292" s="45"/>
      <c r="BX292" s="45"/>
      <c r="BY292" s="45"/>
      <c r="BZ292" s="43"/>
      <c r="CA292" s="45"/>
      <c r="CB292" s="45"/>
      <c r="CC292" s="45"/>
      <c r="CD292" s="45"/>
      <c r="CE292" s="45"/>
      <c r="CF292" s="45"/>
      <c r="CG292" s="45"/>
      <c r="CH292" s="45"/>
      <c r="CI292" s="50"/>
    </row>
    <row r="293" spans="1:87" ht="15" x14ac:dyDescent="0.25">
      <c r="A293" s="559">
        <f t="shared" si="9"/>
        <v>0</v>
      </c>
      <c r="B293" s="157"/>
      <c r="C293" s="156" t="s">
        <v>324</v>
      </c>
      <c r="D293" s="42">
        <v>3</v>
      </c>
      <c r="E293" s="63">
        <v>880</v>
      </c>
      <c r="F293" s="65">
        <v>5.8359354648340389</v>
      </c>
      <c r="G293" s="65">
        <v>5.8879901822139988</v>
      </c>
      <c r="H293" s="65">
        <v>10.078029894519348</v>
      </c>
      <c r="I293" s="63">
        <v>120.75961819282568</v>
      </c>
      <c r="J293" s="63">
        <v>160.7557513071234</v>
      </c>
      <c r="K293" s="63">
        <v>881.36549965531469</v>
      </c>
      <c r="L293" s="63">
        <v>246.40287809523809</v>
      </c>
      <c r="M293" s="63">
        <v>197.07441309835443</v>
      </c>
      <c r="N293" s="63">
        <v>313.42909574468086</v>
      </c>
      <c r="O293" s="63">
        <v>256.63073015873016</v>
      </c>
      <c r="P293" s="63">
        <v>51.710231578947365</v>
      </c>
      <c r="Q293" s="63">
        <v>72.250370752256217</v>
      </c>
      <c r="R293" s="63">
        <v>65.896527887231045</v>
      </c>
      <c r="S293" s="63">
        <v>119.30734084604715</v>
      </c>
      <c r="T293" s="65">
        <v>16.48</v>
      </c>
      <c r="U293" s="65">
        <v>4.1554231791894889</v>
      </c>
      <c r="V293" s="65">
        <v>2.66</v>
      </c>
      <c r="W293" s="63">
        <v>35.782925120758144</v>
      </c>
      <c r="X293" s="65"/>
      <c r="Y293" s="65"/>
      <c r="Z293" s="65"/>
      <c r="AA293" s="65"/>
      <c r="AB293" s="65"/>
      <c r="AC293" s="65"/>
      <c r="AD293" s="65"/>
      <c r="AE293" s="65"/>
      <c r="AF293" s="69"/>
      <c r="BB293" s="154"/>
      <c r="BC293" s="349"/>
      <c r="BD293" s="158" t="s">
        <v>101</v>
      </c>
      <c r="BE293" s="159"/>
      <c r="BF293" s="159" t="s">
        <v>322</v>
      </c>
      <c r="BG293" s="55">
        <v>1</v>
      </c>
      <c r="BH293" s="56"/>
      <c r="BI293" s="58"/>
      <c r="BJ293" s="58"/>
      <c r="BK293" s="58"/>
      <c r="BL293" s="56"/>
      <c r="BM293" s="56"/>
      <c r="BN293" s="56"/>
      <c r="BO293" s="56"/>
      <c r="BP293" s="56"/>
      <c r="BQ293" s="56"/>
      <c r="BR293" s="56"/>
      <c r="BS293" s="56"/>
      <c r="BT293" s="56"/>
      <c r="BU293" s="56"/>
      <c r="BV293" s="56"/>
      <c r="BW293" s="58"/>
      <c r="BX293" s="58"/>
      <c r="BY293" s="58"/>
      <c r="BZ293" s="56"/>
      <c r="CA293" s="58"/>
      <c r="CB293" s="58"/>
      <c r="CC293" s="58"/>
      <c r="CD293" s="58"/>
      <c r="CE293" s="58"/>
      <c r="CF293" s="58"/>
      <c r="CG293" s="58"/>
      <c r="CH293" s="58"/>
      <c r="CI293" s="62"/>
    </row>
    <row r="294" spans="1:87" ht="15" x14ac:dyDescent="0.25">
      <c r="A294" s="559">
        <f t="shared" si="9"/>
        <v>0</v>
      </c>
      <c r="B294" s="157"/>
      <c r="C294" s="156" t="s">
        <v>325</v>
      </c>
      <c r="D294" s="42">
        <v>4</v>
      </c>
      <c r="E294" s="63">
        <v>880</v>
      </c>
      <c r="F294" s="65">
        <v>5.4226950065525408</v>
      </c>
      <c r="G294" s="65">
        <v>5.3630157124137412</v>
      </c>
      <c r="H294" s="65">
        <v>9.4794269503166166</v>
      </c>
      <c r="I294" s="63">
        <v>111.55176376331973</v>
      </c>
      <c r="J294" s="63">
        <v>145.51035816156298</v>
      </c>
      <c r="K294" s="63">
        <v>886.39769826273925</v>
      </c>
      <c r="L294" s="63">
        <v>223.45025046116575</v>
      </c>
      <c r="M294" s="63">
        <v>250.27641649690167</v>
      </c>
      <c r="N294" s="63">
        <v>375.56960586072307</v>
      </c>
      <c r="O294" s="63">
        <v>315.02334391201799</v>
      </c>
      <c r="P294" s="63">
        <v>46.434574545454552</v>
      </c>
      <c r="Q294" s="63">
        <v>67.821300793710634</v>
      </c>
      <c r="R294" s="63">
        <v>65.559842546409627</v>
      </c>
      <c r="S294" s="63">
        <v>114.15979562682217</v>
      </c>
      <c r="T294" s="65">
        <v>15.82</v>
      </c>
      <c r="U294" s="65">
        <v>3.8255626101885349</v>
      </c>
      <c r="V294" s="65">
        <v>2.46</v>
      </c>
      <c r="W294" s="63">
        <v>32.405119998759282</v>
      </c>
      <c r="X294" s="65"/>
      <c r="Y294" s="65"/>
      <c r="Z294" s="65"/>
      <c r="AA294" s="65"/>
      <c r="AB294" s="65"/>
      <c r="AC294" s="65"/>
      <c r="AD294" s="65"/>
      <c r="AE294" s="65"/>
      <c r="AF294" s="69"/>
      <c r="BB294" s="154"/>
      <c r="BC294" s="349"/>
      <c r="BD294" s="155" t="s">
        <v>103</v>
      </c>
      <c r="BE294" s="356"/>
      <c r="BF294" s="156" t="s">
        <v>323</v>
      </c>
      <c r="BG294" s="42">
        <v>2</v>
      </c>
      <c r="BH294" s="63"/>
      <c r="BI294" s="65"/>
      <c r="BJ294" s="65"/>
      <c r="BK294" s="65"/>
      <c r="BL294" s="63"/>
      <c r="BM294" s="63"/>
      <c r="BN294" s="63"/>
      <c r="BO294" s="63"/>
      <c r="BP294" s="63"/>
      <c r="BQ294" s="63"/>
      <c r="BR294" s="63"/>
      <c r="BS294" s="63"/>
      <c r="BT294" s="63"/>
      <c r="BU294" s="63"/>
      <c r="BV294" s="63"/>
      <c r="BW294" s="65"/>
      <c r="BX294" s="65"/>
      <c r="BY294" s="65"/>
      <c r="BZ294" s="63"/>
      <c r="CA294" s="65"/>
      <c r="CB294" s="65"/>
      <c r="CC294" s="65"/>
      <c r="CD294" s="65"/>
      <c r="CE294" s="65"/>
      <c r="CF294" s="65"/>
      <c r="CG294" s="65"/>
      <c r="CH294" s="65"/>
      <c r="CI294" s="69"/>
    </row>
    <row r="295" spans="1:87" ht="15.75" thickBot="1" x14ac:dyDescent="0.3">
      <c r="A295" s="560">
        <f t="shared" si="9"/>
        <v>0</v>
      </c>
      <c r="B295" s="161"/>
      <c r="C295" s="162" t="s">
        <v>326</v>
      </c>
      <c r="D295" s="92">
        <v>5</v>
      </c>
      <c r="E295" s="112">
        <v>880</v>
      </c>
      <c r="F295" s="111">
        <v>4.8660239858433787</v>
      </c>
      <c r="G295" s="111">
        <v>4.6635639760658014</v>
      </c>
      <c r="H295" s="111">
        <v>8.6557355410379859</v>
      </c>
      <c r="I295" s="112">
        <v>99.036407039373145</v>
      </c>
      <c r="J295" s="112">
        <v>124.28210456517357</v>
      </c>
      <c r="K295" s="112">
        <v>894.24775373497869</v>
      </c>
      <c r="L295" s="112">
        <v>191.78046268972247</v>
      </c>
      <c r="M295" s="112">
        <v>309.1087749915128</v>
      </c>
      <c r="N295" s="112">
        <v>440.28986842105263</v>
      </c>
      <c r="O295" s="112">
        <v>366.08851458885937</v>
      </c>
      <c r="P295" s="112">
        <v>47.139283018867935</v>
      </c>
      <c r="Q295" s="112">
        <v>61.896998821361976</v>
      </c>
      <c r="R295" s="112">
        <v>64.731359026165833</v>
      </c>
      <c r="S295" s="112">
        <v>106.10100738167607</v>
      </c>
      <c r="T295" s="111">
        <v>15.41</v>
      </c>
      <c r="U295" s="111">
        <v>3.4500837230414376</v>
      </c>
      <c r="V295" s="111">
        <v>2.25</v>
      </c>
      <c r="W295" s="112">
        <v>30.615999999999996</v>
      </c>
      <c r="X295" s="111"/>
      <c r="Y295" s="111"/>
      <c r="Z295" s="111"/>
      <c r="AA295" s="111"/>
      <c r="AB295" s="111"/>
      <c r="AC295" s="111"/>
      <c r="AD295" s="111"/>
      <c r="AE295" s="111"/>
      <c r="AF295" s="114"/>
      <c r="BB295" s="154"/>
      <c r="BC295" s="349"/>
      <c r="BD295" s="157"/>
      <c r="BE295" s="156"/>
      <c r="BF295" s="156" t="s">
        <v>324</v>
      </c>
      <c r="BG295" s="42">
        <v>3</v>
      </c>
      <c r="BH295" s="63"/>
      <c r="BI295" s="65"/>
      <c r="BJ295" s="65"/>
      <c r="BK295" s="65"/>
      <c r="BL295" s="63"/>
      <c r="BM295" s="63"/>
      <c r="BN295" s="63"/>
      <c r="BO295" s="63"/>
      <c r="BP295" s="63"/>
      <c r="BQ295" s="63"/>
      <c r="BR295" s="63"/>
      <c r="BS295" s="63"/>
      <c r="BT295" s="63"/>
      <c r="BU295" s="63"/>
      <c r="BV295" s="63"/>
      <c r="BW295" s="65"/>
      <c r="BX295" s="65"/>
      <c r="BY295" s="65"/>
      <c r="BZ295" s="63"/>
      <c r="CA295" s="65"/>
      <c r="CB295" s="65"/>
      <c r="CC295" s="65"/>
      <c r="CD295" s="65"/>
      <c r="CE295" s="65"/>
      <c r="CF295" s="65"/>
      <c r="CG295" s="65"/>
      <c r="CH295" s="65"/>
      <c r="CI295" s="69"/>
    </row>
    <row r="296" spans="1:87" ht="15" x14ac:dyDescent="0.25">
      <c r="BB296" s="154"/>
      <c r="BC296" s="349"/>
      <c r="BD296" s="157"/>
      <c r="BE296" s="156"/>
      <c r="BF296" s="156" t="s">
        <v>325</v>
      </c>
      <c r="BG296" s="42">
        <v>4</v>
      </c>
      <c r="BH296" s="63"/>
      <c r="BI296" s="65"/>
      <c r="BJ296" s="65"/>
      <c r="BK296" s="65"/>
      <c r="BL296" s="63"/>
      <c r="BM296" s="63"/>
      <c r="BN296" s="63"/>
      <c r="BO296" s="63"/>
      <c r="BP296" s="63"/>
      <c r="BQ296" s="63"/>
      <c r="BR296" s="63"/>
      <c r="BS296" s="63"/>
      <c r="BT296" s="63"/>
      <c r="BU296" s="63"/>
      <c r="BV296" s="63"/>
      <c r="BW296" s="65"/>
      <c r="BX296" s="65"/>
      <c r="BY296" s="65"/>
      <c r="BZ296" s="63"/>
      <c r="CA296" s="65"/>
      <c r="CB296" s="65"/>
      <c r="CC296" s="65"/>
      <c r="CD296" s="65"/>
      <c r="CE296" s="65"/>
      <c r="CF296" s="65"/>
      <c r="CG296" s="65"/>
      <c r="CH296" s="65"/>
      <c r="CI296" s="69"/>
    </row>
    <row r="297" spans="1:87" ht="15.75" thickBot="1" x14ac:dyDescent="0.3">
      <c r="BB297" s="160"/>
      <c r="BC297" s="350"/>
      <c r="BD297" s="161"/>
      <c r="BE297" s="162"/>
      <c r="BF297" s="162" t="s">
        <v>326</v>
      </c>
      <c r="BG297" s="92">
        <v>5</v>
      </c>
      <c r="BH297" s="112"/>
      <c r="BI297" s="111"/>
      <c r="BJ297" s="111"/>
      <c r="BK297" s="111"/>
      <c r="BL297" s="112"/>
      <c r="BM297" s="112"/>
      <c r="BN297" s="112"/>
      <c r="BO297" s="112"/>
      <c r="BP297" s="112"/>
      <c r="BQ297" s="112"/>
      <c r="BR297" s="112"/>
      <c r="BS297" s="112"/>
      <c r="BT297" s="112"/>
      <c r="BU297" s="112"/>
      <c r="BV297" s="112"/>
      <c r="BW297" s="111"/>
      <c r="BX297" s="111"/>
      <c r="BY297" s="111"/>
      <c r="BZ297" s="112"/>
      <c r="CA297" s="111"/>
      <c r="CB297" s="111"/>
      <c r="CC297" s="111"/>
      <c r="CD297" s="111"/>
      <c r="CE297" s="111"/>
      <c r="CF297" s="111"/>
      <c r="CG297" s="111"/>
      <c r="CH297" s="111"/>
      <c r="CI297" s="114"/>
    </row>
    <row r="335" spans="16:16" x14ac:dyDescent="0.2">
      <c r="P335"/>
    </row>
    <row r="336" spans="16:16" x14ac:dyDescent="0.2">
      <c r="P336"/>
    </row>
    <row r="337" spans="16:16" x14ac:dyDescent="0.2">
      <c r="P337"/>
    </row>
    <row r="338" spans="16:16" x14ac:dyDescent="0.2">
      <c r="P338"/>
    </row>
    <row r="339" spans="16:16" x14ac:dyDescent="0.2">
      <c r="P339"/>
    </row>
    <row r="340" spans="16:16" x14ac:dyDescent="0.2">
      <c r="P340"/>
    </row>
    <row r="341" spans="16:16" x14ac:dyDescent="0.2">
      <c r="P341"/>
    </row>
    <row r="342" spans="16:16" x14ac:dyDescent="0.2">
      <c r="P342"/>
    </row>
    <row r="343" spans="16:16" x14ac:dyDescent="0.2">
      <c r="P343"/>
    </row>
    <row r="344" spans="16:16" x14ac:dyDescent="0.2">
      <c r="P344"/>
    </row>
    <row r="345" spans="16:16" x14ac:dyDescent="0.2">
      <c r="P345"/>
    </row>
    <row r="346" spans="16:16" x14ac:dyDescent="0.2">
      <c r="P346"/>
    </row>
    <row r="347" spans="16:16" x14ac:dyDescent="0.2">
      <c r="P347"/>
    </row>
    <row r="348" spans="16:16" x14ac:dyDescent="0.2">
      <c r="P348"/>
    </row>
    <row r="349" spans="16:16" x14ac:dyDescent="0.2">
      <c r="P349"/>
    </row>
    <row r="350" spans="16:16" x14ac:dyDescent="0.2">
      <c r="P350"/>
    </row>
    <row r="351" spans="16:16" x14ac:dyDescent="0.2">
      <c r="P351"/>
    </row>
    <row r="352" spans="16:16" x14ac:dyDescent="0.2">
      <c r="P352"/>
    </row>
    <row r="353" spans="16:16" x14ac:dyDescent="0.2">
      <c r="P353"/>
    </row>
    <row r="354" spans="16:16" x14ac:dyDescent="0.2">
      <c r="P354"/>
    </row>
    <row r="355" spans="16:16" x14ac:dyDescent="0.2">
      <c r="P355"/>
    </row>
    <row r="356" spans="16:16" x14ac:dyDescent="0.2">
      <c r="P356"/>
    </row>
    <row r="357" spans="16:16" x14ac:dyDescent="0.2">
      <c r="P357"/>
    </row>
    <row r="358" spans="16:16" x14ac:dyDescent="0.2">
      <c r="P358"/>
    </row>
    <row r="359" spans="16:16" x14ac:dyDescent="0.2">
      <c r="P359"/>
    </row>
    <row r="360" spans="16:16" x14ac:dyDescent="0.2">
      <c r="P360"/>
    </row>
    <row r="361" spans="16:16" x14ac:dyDescent="0.2">
      <c r="P361"/>
    </row>
    <row r="362" spans="16:16" x14ac:dyDescent="0.2">
      <c r="P362"/>
    </row>
    <row r="363" spans="16:16" x14ac:dyDescent="0.2">
      <c r="P363"/>
    </row>
    <row r="364" spans="16:16" x14ac:dyDescent="0.2">
      <c r="P364"/>
    </row>
    <row r="365" spans="16:16" x14ac:dyDescent="0.2">
      <c r="P365"/>
    </row>
    <row r="366" spans="16:16" x14ac:dyDescent="0.2">
      <c r="P366"/>
    </row>
    <row r="367" spans="16:16" x14ac:dyDescent="0.2">
      <c r="P367"/>
    </row>
    <row r="368" spans="16:16" x14ac:dyDescent="0.2">
      <c r="P368"/>
    </row>
    <row r="369" spans="16:16" x14ac:dyDescent="0.2">
      <c r="P369"/>
    </row>
    <row r="370" spans="16:16" x14ac:dyDescent="0.2">
      <c r="P370"/>
    </row>
    <row r="371" spans="16:16" x14ac:dyDescent="0.2">
      <c r="P371"/>
    </row>
  </sheetData>
  <sheetProtection algorithmName="SHA-512" hashValue="R+nfHC844uO0MLLhDl56rxpgVs57IhvrYPnQSa/kioBRjwEWtuRHimq+VRk5/vryCuOTsB+nHu3cLjVc4x+jig==" saltValue="HOFZfekDrlGKExIlSg6Utw==" spinCount="100000" sheet="1" objects="1" scenarios="1"/>
  <mergeCells count="11">
    <mergeCell ref="A113:A147"/>
    <mergeCell ref="A148:A190"/>
    <mergeCell ref="A191:A225"/>
    <mergeCell ref="A226:A260"/>
    <mergeCell ref="A261:A295"/>
    <mergeCell ref="A78:A112"/>
    <mergeCell ref="BB6:BC6"/>
    <mergeCell ref="BB7:BC7"/>
    <mergeCell ref="A6:B6"/>
    <mergeCell ref="A8:A42"/>
    <mergeCell ref="A43:A77"/>
  </mergeCells>
  <pageMargins left="0.25" right="0.25" top="0.75" bottom="0.75" header="0.3" footer="0.3"/>
  <pageSetup paperSize="9"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247650</xdr:colOff>
                    <xdr:row>0</xdr:row>
                    <xdr:rowOff>219075</xdr:rowOff>
                  </from>
                  <to>
                    <xdr:col>0</xdr:col>
                    <xdr:colOff>971550</xdr:colOff>
                    <xdr:row>2</xdr:row>
                    <xdr:rowOff>95250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247650</xdr:colOff>
                    <xdr:row>2</xdr:row>
                    <xdr:rowOff>104775</xdr:rowOff>
                  </from>
                  <to>
                    <xdr:col>0</xdr:col>
                    <xdr:colOff>971550</xdr:colOff>
                    <xdr:row>4</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C289"/>
  <sheetViews>
    <sheetView showGridLines="0" showRowColHeaders="0" zoomScale="85" zoomScaleNormal="85" workbookViewId="0"/>
  </sheetViews>
  <sheetFormatPr baseColWidth="10" defaultRowHeight="14.25" x14ac:dyDescent="0.2"/>
  <cols>
    <col min="1" max="1" width="16.375" customWidth="1"/>
    <col min="2" max="2" width="25.875" customWidth="1"/>
    <col min="3" max="3" width="11.125" customWidth="1"/>
    <col min="4" max="4" width="15.375" customWidth="1"/>
    <col min="5" max="5" width="10" customWidth="1"/>
    <col min="11" max="18" width="10" customWidth="1"/>
    <col min="33" max="33" width="3.375" customWidth="1"/>
    <col min="43" max="43" width="3.375" customWidth="1"/>
    <col min="52" max="52" width="11.5" customWidth="1"/>
    <col min="53" max="107" width="11" hidden="1" customWidth="1"/>
    <col min="108" max="108" width="11" customWidth="1"/>
  </cols>
  <sheetData>
    <row r="1" spans="1:107" s="8" customFormat="1" ht="18" x14ac:dyDescent="0.25">
      <c r="A1" s="387"/>
      <c r="B1" s="1" t="str">
        <f>IF($BE$6=1,BB1,BC1)</f>
        <v>Valeur nutritive des herbages, repousses en vert, ensilées, séchées ou séchées artificiellement (teneurs par kg de MS)</v>
      </c>
      <c r="C1" s="9"/>
      <c r="D1" s="9"/>
      <c r="E1" s="9"/>
      <c r="F1" s="9"/>
      <c r="G1" s="9"/>
      <c r="BB1" s="1" t="s">
        <v>922</v>
      </c>
      <c r="BC1" s="6" t="s">
        <v>1048</v>
      </c>
      <c r="BD1" s="9"/>
      <c r="BE1" s="9"/>
      <c r="BF1" s="9"/>
    </row>
    <row r="2" spans="1:107" s="8" customFormat="1" ht="12.75" x14ac:dyDescent="0.2">
      <c r="A2" s="378"/>
      <c r="B2" s="4" t="str">
        <f>IF($BE$6=1,BB2,BC2)</f>
        <v>Abréviations: voir sous feuille Explications</v>
      </c>
      <c r="C2" s="9"/>
      <c r="D2" s="9"/>
      <c r="E2" s="9"/>
      <c r="F2" s="9"/>
      <c r="G2" s="9"/>
      <c r="BB2" s="4" t="s">
        <v>0</v>
      </c>
      <c r="BC2" s="9" t="s">
        <v>1039</v>
      </c>
      <c r="BD2" s="9"/>
      <c r="BE2" s="9"/>
      <c r="BF2" s="9"/>
    </row>
    <row r="3" spans="1:107" s="8" customFormat="1" ht="12.75" x14ac:dyDescent="0.2">
      <c r="A3" s="379"/>
      <c r="B3" s="4" t="str">
        <f>IF($BE$6=1,BB3,BC3)</f>
        <v xml:space="preserve">L'utilisation du fourrage au stades1 n'est pas adéquate pour des raisons de pérennité des prairies ou des plantes et pour des raisons nutritionnelles.   </v>
      </c>
      <c r="C3" s="9"/>
      <c r="D3" s="9"/>
      <c r="E3" s="9"/>
      <c r="F3" s="9"/>
      <c r="G3" s="9"/>
      <c r="BB3" s="5" t="s">
        <v>924</v>
      </c>
      <c r="BC3" s="8" t="s">
        <v>1047</v>
      </c>
      <c r="BD3" s="9"/>
      <c r="BE3" s="9"/>
      <c r="BF3" s="9"/>
    </row>
    <row r="4" spans="1:107" s="8" customFormat="1" ht="12.75" x14ac:dyDescent="0.2">
      <c r="A4" s="379"/>
      <c r="B4" s="4" t="str">
        <f>IF($BE$6=1,BB4,BC4)</f>
        <v xml:space="preserve">La composition botanique retenue pour l'édition des tables est donnée dans la feuille Explications </v>
      </c>
      <c r="C4" s="9"/>
      <c r="D4" s="9"/>
      <c r="E4" s="9"/>
      <c r="F4" s="9"/>
      <c r="G4" s="9"/>
      <c r="BB4" s="5" t="s">
        <v>1</v>
      </c>
      <c r="BC4" s="8" t="s">
        <v>1043</v>
      </c>
      <c r="BD4" s="9"/>
      <c r="BE4" s="9"/>
      <c r="BF4" s="9"/>
    </row>
    <row r="5" spans="1:107" s="8" customFormat="1" ht="13.5" thickBot="1" x14ac:dyDescent="0.25">
      <c r="A5" s="379"/>
      <c r="B5" s="4" t="str">
        <f>IF($BE$6=1,BB5,BC5)</f>
        <v>Les sources des valeurs sont éditées dans la feuille Explications</v>
      </c>
      <c r="C5" s="9"/>
      <c r="D5" s="9"/>
      <c r="E5" s="9"/>
      <c r="F5" s="9"/>
      <c r="G5" s="9"/>
      <c r="BB5" s="5" t="s">
        <v>2</v>
      </c>
      <c r="BC5" s="8" t="s">
        <v>1040</v>
      </c>
      <c r="BD5" s="9"/>
      <c r="BE5" s="9"/>
      <c r="BF5" s="9"/>
    </row>
    <row r="6" spans="1:107" ht="55.5" customHeight="1" thickBot="1" x14ac:dyDescent="0.25">
      <c r="A6" s="561" t="str">
        <f>IF($BE$6=1,BB6,BB7)</f>
        <v>repousses</v>
      </c>
      <c r="B6" s="562">
        <f>IF($BE$6=1,BE6,BE7)</f>
        <v>1</v>
      </c>
      <c r="C6" s="10"/>
      <c r="D6" s="391" t="str">
        <f>IF($BE$6=1,BG6,BG7)</f>
        <v xml:space="preserve">stade de développement
</v>
      </c>
      <c r="E6" s="12" t="str">
        <f>IF($BE$6=1,BH6,BH7)</f>
        <v>MS</v>
      </c>
      <c r="F6" s="13" t="str">
        <f t="shared" ref="F6:R6" si="0">IF($BE$6=1,BI6,BI7)</f>
        <v xml:space="preserve">NEL  </v>
      </c>
      <c r="G6" s="13" t="str">
        <f t="shared" si="0"/>
        <v xml:space="preserve">NEV  </v>
      </c>
      <c r="H6" s="13" t="str">
        <f t="shared" si="0"/>
        <v>EM</v>
      </c>
      <c r="I6" s="13" t="str">
        <f t="shared" si="0"/>
        <v>PAIE</v>
      </c>
      <c r="J6" s="13" t="str">
        <f t="shared" si="0"/>
        <v>PAIN</v>
      </c>
      <c r="K6" s="14" t="str">
        <f t="shared" si="0"/>
        <v>MO</v>
      </c>
      <c r="L6" s="14" t="str">
        <f t="shared" si="0"/>
        <v>MA</v>
      </c>
      <c r="M6" s="14" t="str">
        <f t="shared" si="0"/>
        <v>CB</v>
      </c>
      <c r="N6" s="14" t="str">
        <f t="shared" si="0"/>
        <v>NDF</v>
      </c>
      <c r="O6" s="14" t="str">
        <f t="shared" si="0"/>
        <v>ADF</v>
      </c>
      <c r="P6" s="14" t="str">
        <f t="shared" si="0"/>
        <v>sucres</v>
      </c>
      <c r="Q6" s="13" t="str">
        <f t="shared" si="0"/>
        <v>dMO</v>
      </c>
      <c r="R6" s="13" t="str">
        <f t="shared" si="0"/>
        <v>deMA</v>
      </c>
      <c r="S6" s="14" t="str">
        <f t="shared" ref="S6:AP6" si="1">IF($BE$6=1,BV6,BV7)</f>
        <v>CE</v>
      </c>
      <c r="T6" s="15" t="str">
        <f t="shared" si="1"/>
        <v xml:space="preserve">Ca  </v>
      </c>
      <c r="U6" s="15" t="str">
        <f t="shared" si="1"/>
        <v>P</v>
      </c>
      <c r="V6" s="15" t="str">
        <f t="shared" si="1"/>
        <v>Mg</v>
      </c>
      <c r="W6" s="15" t="str">
        <f t="shared" si="1"/>
        <v>K</v>
      </c>
      <c r="X6" s="15" t="str">
        <f t="shared" si="1"/>
        <v>Na</v>
      </c>
      <c r="Y6" s="15" t="str">
        <f t="shared" si="1"/>
        <v xml:space="preserve">Cl </v>
      </c>
      <c r="Z6" s="15" t="str">
        <f t="shared" si="1"/>
        <v xml:space="preserve">S </v>
      </c>
      <c r="AA6" s="15" t="str">
        <f t="shared" si="1"/>
        <v xml:space="preserve">Cu </v>
      </c>
      <c r="AB6" s="15" t="str">
        <f t="shared" si="1"/>
        <v xml:space="preserve">Fe </v>
      </c>
      <c r="AC6" s="15" t="str">
        <f t="shared" si="1"/>
        <v xml:space="preserve">Mn </v>
      </c>
      <c r="AD6" s="15" t="str">
        <f t="shared" si="1"/>
        <v xml:space="preserve">Zn </v>
      </c>
      <c r="AE6" s="15" t="str">
        <f t="shared" si="1"/>
        <v xml:space="preserve">Co </v>
      </c>
      <c r="AF6" s="15" t="str">
        <f t="shared" si="1"/>
        <v xml:space="preserve">Se </v>
      </c>
      <c r="AG6" s="16"/>
      <c r="AH6" s="17" t="str">
        <f t="shared" si="1"/>
        <v>Lysine</v>
      </c>
      <c r="AI6" s="17" t="str">
        <f t="shared" si="1"/>
        <v>Méthionine</v>
      </c>
      <c r="AJ6" s="17" t="str">
        <f t="shared" si="1"/>
        <v>Leucine</v>
      </c>
      <c r="AK6" s="17" t="str">
        <f t="shared" si="1"/>
        <v>Histidine</v>
      </c>
      <c r="AL6" s="17" t="str">
        <f t="shared" si="1"/>
        <v>Phényl-alanine</v>
      </c>
      <c r="AM6" s="17" t="str">
        <f t="shared" si="1"/>
        <v>Thréonine</v>
      </c>
      <c r="AN6" s="17" t="str">
        <f t="shared" si="1"/>
        <v>Isoleucine</v>
      </c>
      <c r="AO6" s="17" t="str">
        <f t="shared" si="1"/>
        <v>Valine</v>
      </c>
      <c r="AP6" s="17" t="str">
        <f t="shared" si="1"/>
        <v>Arginine</v>
      </c>
      <c r="AQ6" s="16"/>
      <c r="AR6" s="17" t="str">
        <f t="shared" ref="AR6:AZ6" si="2">IF($BE$6=1,CU6,CU7)</f>
        <v>Lysine</v>
      </c>
      <c r="AS6" s="17" t="str">
        <f t="shared" si="2"/>
        <v>Méthionine</v>
      </c>
      <c r="AT6" s="17" t="str">
        <f t="shared" si="2"/>
        <v>Leucine</v>
      </c>
      <c r="AU6" s="17" t="str">
        <f t="shared" si="2"/>
        <v>Histidine</v>
      </c>
      <c r="AV6" s="17" t="str">
        <f t="shared" si="2"/>
        <v>Phényl-alanine</v>
      </c>
      <c r="AW6" s="17" t="str">
        <f t="shared" si="2"/>
        <v>Thréonine</v>
      </c>
      <c r="AX6" s="17" t="str">
        <f t="shared" si="2"/>
        <v>Isoleucine</v>
      </c>
      <c r="AY6" s="17" t="str">
        <f t="shared" si="2"/>
        <v>Valine</v>
      </c>
      <c r="AZ6" s="18" t="str">
        <f t="shared" si="2"/>
        <v>Arginine</v>
      </c>
      <c r="BB6" s="547" t="s">
        <v>980</v>
      </c>
      <c r="BC6" s="563"/>
      <c r="BD6" s="548"/>
      <c r="BE6" s="457">
        <v>1</v>
      </c>
      <c r="BF6" s="382"/>
      <c r="BG6" s="339" t="s">
        <v>934</v>
      </c>
      <c r="BH6" s="12" t="s">
        <v>746</v>
      </c>
      <c r="BI6" s="13" t="s">
        <v>931</v>
      </c>
      <c r="BJ6" s="13" t="s">
        <v>929</v>
      </c>
      <c r="BK6" s="13" t="s">
        <v>643</v>
      </c>
      <c r="BL6" s="13" t="s">
        <v>645</v>
      </c>
      <c r="BM6" s="13" t="s">
        <v>647</v>
      </c>
      <c r="BN6" s="14" t="s">
        <v>649</v>
      </c>
      <c r="BO6" s="14" t="s">
        <v>653</v>
      </c>
      <c r="BP6" s="14" t="s">
        <v>657</v>
      </c>
      <c r="BQ6" s="14" t="s">
        <v>661</v>
      </c>
      <c r="BR6" s="14" t="s">
        <v>665</v>
      </c>
      <c r="BS6" s="14" t="s">
        <v>669</v>
      </c>
      <c r="BT6" s="13" t="s">
        <v>673</v>
      </c>
      <c r="BU6" s="13" t="s">
        <v>677</v>
      </c>
      <c r="BV6" s="14" t="s">
        <v>681</v>
      </c>
      <c r="BW6" s="15" t="s">
        <v>927</v>
      </c>
      <c r="BX6" s="15" t="s">
        <v>685</v>
      </c>
      <c r="BY6" s="15" t="s">
        <v>688</v>
      </c>
      <c r="BZ6" s="15" t="s">
        <v>690</v>
      </c>
      <c r="CA6" s="15" t="s">
        <v>692</v>
      </c>
      <c r="CB6" s="15" t="s">
        <v>958</v>
      </c>
      <c r="CC6" s="15" t="s">
        <v>959</v>
      </c>
      <c r="CD6" s="15" t="s">
        <v>960</v>
      </c>
      <c r="CE6" s="15" t="s">
        <v>961</v>
      </c>
      <c r="CF6" s="15" t="s">
        <v>962</v>
      </c>
      <c r="CG6" s="15" t="s">
        <v>963</v>
      </c>
      <c r="CH6" s="15" t="s">
        <v>964</v>
      </c>
      <c r="CI6" s="15" t="s">
        <v>965</v>
      </c>
      <c r="CJ6" s="16"/>
      <c r="CK6" s="17" t="s">
        <v>940</v>
      </c>
      <c r="CL6" s="17" t="s">
        <v>942</v>
      </c>
      <c r="CM6" s="17" t="s">
        <v>944</v>
      </c>
      <c r="CN6" s="17" t="s">
        <v>946</v>
      </c>
      <c r="CO6" s="17" t="s">
        <v>947</v>
      </c>
      <c r="CP6" s="17" t="s">
        <v>948</v>
      </c>
      <c r="CQ6" s="17" t="s">
        <v>949</v>
      </c>
      <c r="CR6" s="17" t="s">
        <v>950</v>
      </c>
      <c r="CS6" s="17" t="s">
        <v>951</v>
      </c>
      <c r="CT6" s="16"/>
      <c r="CU6" s="17" t="s">
        <v>940</v>
      </c>
      <c r="CV6" s="17" t="s">
        <v>942</v>
      </c>
      <c r="CW6" s="17" t="s">
        <v>944</v>
      </c>
      <c r="CX6" s="17" t="s">
        <v>946</v>
      </c>
      <c r="CY6" s="17" t="s">
        <v>947</v>
      </c>
      <c r="CZ6" s="17" t="s">
        <v>948</v>
      </c>
      <c r="DA6" s="17" t="s">
        <v>949</v>
      </c>
      <c r="DB6" s="17" t="s">
        <v>950</v>
      </c>
      <c r="DC6" s="18" t="s">
        <v>951</v>
      </c>
    </row>
    <row r="7" spans="1:107" ht="28.5" thickBot="1" x14ac:dyDescent="0.25">
      <c r="A7" s="19"/>
      <c r="B7" s="20" t="str">
        <f>IF($BE$6=1,"teneur par kg MS","Gehalt pro kg TS")</f>
        <v>teneur par kg MS</v>
      </c>
      <c r="C7" s="21" t="s">
        <v>4</v>
      </c>
      <c r="D7" s="22"/>
      <c r="E7" s="23" t="s">
        <v>5</v>
      </c>
      <c r="F7" s="23" t="s">
        <v>6</v>
      </c>
      <c r="G7" s="23" t="s">
        <v>6</v>
      </c>
      <c r="H7" s="23" t="s">
        <v>6</v>
      </c>
      <c r="I7" s="23" t="s">
        <v>5</v>
      </c>
      <c r="J7" s="23" t="s">
        <v>5</v>
      </c>
      <c r="K7" s="23" t="s">
        <v>5</v>
      </c>
      <c r="L7" s="23" t="s">
        <v>5</v>
      </c>
      <c r="M7" s="23" t="s">
        <v>5</v>
      </c>
      <c r="N7" s="23" t="s">
        <v>5</v>
      </c>
      <c r="O7" s="23" t="s">
        <v>5</v>
      </c>
      <c r="P7" s="24" t="s">
        <v>5</v>
      </c>
      <c r="Q7" s="23" t="s">
        <v>7</v>
      </c>
      <c r="R7" s="23" t="s">
        <v>7</v>
      </c>
      <c r="S7" s="23" t="s">
        <v>5</v>
      </c>
      <c r="T7" s="23" t="s">
        <v>5</v>
      </c>
      <c r="U7" s="23" t="s">
        <v>5</v>
      </c>
      <c r="V7" s="23" t="s">
        <v>5</v>
      </c>
      <c r="W7" s="23" t="s">
        <v>5</v>
      </c>
      <c r="X7" s="23" t="s">
        <v>5</v>
      </c>
      <c r="Y7" s="23" t="s">
        <v>5</v>
      </c>
      <c r="Z7" s="23" t="s">
        <v>5</v>
      </c>
      <c r="AA7" s="23" t="s">
        <v>8</v>
      </c>
      <c r="AB7" s="23" t="s">
        <v>8</v>
      </c>
      <c r="AC7" s="23" t="s">
        <v>8</v>
      </c>
      <c r="AD7" s="23" t="s">
        <v>8</v>
      </c>
      <c r="AE7" s="23" t="s">
        <v>8</v>
      </c>
      <c r="AF7" s="23" t="s">
        <v>8</v>
      </c>
      <c r="AG7" s="25"/>
      <c r="AH7" s="26" t="str">
        <f>IF(BE6=1,CK8,CK9)</f>
        <v>g/kg MS</v>
      </c>
      <c r="AI7" s="26" t="str">
        <f t="shared" ref="AI7:AP7" si="3">IF(BF6=1,CL8,CL9)</f>
        <v>g/kg TS</v>
      </c>
      <c r="AJ7" s="26" t="str">
        <f t="shared" si="3"/>
        <v>g/kg TS</v>
      </c>
      <c r="AK7" s="26" t="str">
        <f t="shared" si="3"/>
        <v>g/kg TS</v>
      </c>
      <c r="AL7" s="26" t="str">
        <f t="shared" si="3"/>
        <v>g/kg TS</v>
      </c>
      <c r="AM7" s="26" t="str">
        <f t="shared" si="3"/>
        <v>g/kg TS</v>
      </c>
      <c r="AN7" s="26" t="str">
        <f t="shared" si="3"/>
        <v>g/kg TS</v>
      </c>
      <c r="AO7" s="26" t="str">
        <f t="shared" si="3"/>
        <v>g/kg TS</v>
      </c>
      <c r="AP7" s="26" t="str">
        <f t="shared" si="3"/>
        <v>g/kg TS</v>
      </c>
      <c r="AQ7" s="27"/>
      <c r="AR7" s="26" t="str">
        <f t="shared" ref="AR7:AZ7" si="4">IF(BO6=1,CU8,CU9)</f>
        <v>g/100g APDE</v>
      </c>
      <c r="AS7" s="26" t="str">
        <f t="shared" si="4"/>
        <v>g/100g APDE</v>
      </c>
      <c r="AT7" s="26" t="str">
        <f t="shared" si="4"/>
        <v>g/100g APDE</v>
      </c>
      <c r="AU7" s="26" t="str">
        <f t="shared" si="4"/>
        <v>g/100g APDE</v>
      </c>
      <c r="AV7" s="26" t="str">
        <f t="shared" si="4"/>
        <v>g/100g APDE</v>
      </c>
      <c r="AW7" s="26" t="str">
        <f t="shared" si="4"/>
        <v>g/100g APDE</v>
      </c>
      <c r="AX7" s="26" t="str">
        <f t="shared" si="4"/>
        <v>g/100g APDE</v>
      </c>
      <c r="AY7" s="26" t="str">
        <f t="shared" si="4"/>
        <v>g/100g APDE</v>
      </c>
      <c r="AZ7" s="28" t="str">
        <f t="shared" si="4"/>
        <v>g/100g APDE</v>
      </c>
      <c r="BB7" s="549" t="s">
        <v>981</v>
      </c>
      <c r="BC7" s="564"/>
      <c r="BD7" s="550"/>
      <c r="BE7" s="284"/>
      <c r="BF7" s="383"/>
      <c r="BG7" s="250" t="s">
        <v>979</v>
      </c>
      <c r="BH7" s="358" t="s">
        <v>765</v>
      </c>
      <c r="BI7" s="13" t="s">
        <v>930</v>
      </c>
      <c r="BJ7" s="13" t="s">
        <v>929</v>
      </c>
      <c r="BK7" s="13" t="s">
        <v>771</v>
      </c>
      <c r="BL7" s="13" t="s">
        <v>773</v>
      </c>
      <c r="BM7" s="13" t="s">
        <v>774</v>
      </c>
      <c r="BN7" s="14" t="s">
        <v>775</v>
      </c>
      <c r="BO7" s="14" t="s">
        <v>779</v>
      </c>
      <c r="BP7" s="14" t="s">
        <v>783</v>
      </c>
      <c r="BQ7" s="14" t="s">
        <v>661</v>
      </c>
      <c r="BR7" s="14" t="s">
        <v>928</v>
      </c>
      <c r="BS7" s="14" t="s">
        <v>886</v>
      </c>
      <c r="BT7" s="13" t="s">
        <v>797</v>
      </c>
      <c r="BU7" s="13" t="s">
        <v>801</v>
      </c>
      <c r="BV7" s="14" t="s">
        <v>805</v>
      </c>
      <c r="BW7" s="15" t="s">
        <v>683</v>
      </c>
      <c r="BX7" s="15" t="s">
        <v>685</v>
      </c>
      <c r="BY7" s="15" t="s">
        <v>688</v>
      </c>
      <c r="BZ7" s="15" t="s">
        <v>690</v>
      </c>
      <c r="CA7" s="15" t="s">
        <v>692</v>
      </c>
      <c r="CB7" s="15" t="s">
        <v>958</v>
      </c>
      <c r="CC7" s="15" t="s">
        <v>959</v>
      </c>
      <c r="CD7" s="15" t="s">
        <v>960</v>
      </c>
      <c r="CE7" s="15" t="s">
        <v>961</v>
      </c>
      <c r="CF7" s="15" t="s">
        <v>962</v>
      </c>
      <c r="CG7" s="15" t="s">
        <v>963</v>
      </c>
      <c r="CH7" s="15" t="s">
        <v>964</v>
      </c>
      <c r="CI7" s="15" t="s">
        <v>965</v>
      </c>
      <c r="CJ7" s="16"/>
      <c r="CK7" s="17" t="s">
        <v>941</v>
      </c>
      <c r="CL7" s="17" t="s">
        <v>943</v>
      </c>
      <c r="CM7" s="17" t="s">
        <v>945</v>
      </c>
      <c r="CN7" s="17" t="s">
        <v>952</v>
      </c>
      <c r="CO7" s="17" t="s">
        <v>953</v>
      </c>
      <c r="CP7" s="17" t="s">
        <v>954</v>
      </c>
      <c r="CQ7" s="17" t="s">
        <v>955</v>
      </c>
      <c r="CR7" s="17" t="s">
        <v>956</v>
      </c>
      <c r="CS7" s="17" t="s">
        <v>957</v>
      </c>
      <c r="CT7" s="16"/>
      <c r="CU7" s="17" t="s">
        <v>941</v>
      </c>
      <c r="CV7" s="17" t="s">
        <v>943</v>
      </c>
      <c r="CW7" s="17" t="s">
        <v>945</v>
      </c>
      <c r="CX7" s="17" t="s">
        <v>952</v>
      </c>
      <c r="CY7" s="17" t="s">
        <v>953</v>
      </c>
      <c r="CZ7" s="17" t="s">
        <v>954</v>
      </c>
      <c r="DA7" s="17" t="s">
        <v>955</v>
      </c>
      <c r="DB7" s="17" t="s">
        <v>956</v>
      </c>
      <c r="DC7" s="18" t="s">
        <v>957</v>
      </c>
    </row>
    <row r="8" spans="1:107" ht="15" customHeight="1" thickBot="1" x14ac:dyDescent="0.3">
      <c r="A8" s="565" t="str">
        <f>IF($BE$6=1,BB10,BC10)</f>
        <v>mélanges en vert</v>
      </c>
      <c r="B8" s="29" t="str">
        <f>IF($BE$6=1,BD10,BD11)</f>
        <v>G 2c+</v>
      </c>
      <c r="C8" s="30" t="str">
        <f>IF($BE$6=1,BF8,BF10)</f>
        <v>code</v>
      </c>
      <c r="D8" s="31">
        <v>1</v>
      </c>
      <c r="E8" s="32">
        <v>150</v>
      </c>
      <c r="F8" s="33">
        <v>6.0821958483964371</v>
      </c>
      <c r="G8" s="34">
        <v>6.2331219257792299</v>
      </c>
      <c r="H8" s="34">
        <v>10.395859757066242</v>
      </c>
      <c r="I8" s="32">
        <v>106.5010674358056</v>
      </c>
      <c r="J8" s="32">
        <v>129.14180047554643</v>
      </c>
      <c r="K8" s="32">
        <v>888.88146196802904</v>
      </c>
      <c r="L8" s="32">
        <v>193.46320566730063</v>
      </c>
      <c r="M8" s="32">
        <v>233.53486021803323</v>
      </c>
      <c r="N8" s="32">
        <v>446.37059564399505</v>
      </c>
      <c r="O8" s="32">
        <v>269.01861412359233</v>
      </c>
      <c r="P8" s="32">
        <v>87.792529326929483</v>
      </c>
      <c r="Q8" s="32">
        <v>75.496018236003835</v>
      </c>
      <c r="R8" s="32">
        <v>71.991751846654324</v>
      </c>
      <c r="S8" s="35">
        <v>111.11853803197101</v>
      </c>
      <c r="T8" s="34">
        <v>6.5552979999999996</v>
      </c>
      <c r="U8" s="34">
        <v>4.301057548188</v>
      </c>
      <c r="V8" s="34">
        <v>2.32158</v>
      </c>
      <c r="W8" s="32">
        <v>30.975295500000001</v>
      </c>
      <c r="X8" s="34">
        <v>0.28321499999999999</v>
      </c>
      <c r="Y8" s="34">
        <v>4.6521173333333321</v>
      </c>
      <c r="Z8" s="34">
        <v>2.52583</v>
      </c>
      <c r="AA8" s="34">
        <v>11.01999</v>
      </c>
      <c r="AB8" s="32">
        <v>200</v>
      </c>
      <c r="AC8" s="32">
        <v>96.851904999999988</v>
      </c>
      <c r="AD8" s="32">
        <v>32.570165000000003</v>
      </c>
      <c r="AE8" s="36">
        <v>0.15</v>
      </c>
      <c r="AF8" s="36">
        <v>0.02</v>
      </c>
      <c r="AG8" s="16"/>
      <c r="AH8" s="34">
        <v>11.217028364706573</v>
      </c>
      <c r="AI8" s="34">
        <v>3.2969512671545509</v>
      </c>
      <c r="AJ8" s="34">
        <v>16.220017065901356</v>
      </c>
      <c r="AK8" s="34">
        <v>3.8627359046367795</v>
      </c>
      <c r="AL8" s="37">
        <v>10.236488436541267</v>
      </c>
      <c r="AM8" s="34">
        <v>8.9953887299292035</v>
      </c>
      <c r="AN8" s="34">
        <v>8.0314279949044121</v>
      </c>
      <c r="AO8" s="34">
        <v>11.084152134132225</v>
      </c>
      <c r="AP8" s="34">
        <v>10.389426567943369</v>
      </c>
      <c r="AQ8" s="16"/>
      <c r="AR8" s="34">
        <f>AH8/$I8*100</f>
        <v>10.532315435681177</v>
      </c>
      <c r="AS8" s="34">
        <f t="shared" ref="AS8:AZ23" si="5">AI8/$I8*100</f>
        <v>3.0956978615653932</v>
      </c>
      <c r="AT8" s="34">
        <f t="shared" si="5"/>
        <v>15.229910325244491</v>
      </c>
      <c r="AU8" s="34">
        <f t="shared" si="5"/>
        <v>3.626945717670929</v>
      </c>
      <c r="AV8" s="37">
        <f t="shared" si="5"/>
        <v>9.6116298953636274</v>
      </c>
      <c r="AW8" s="34">
        <f t="shared" si="5"/>
        <v>8.4462897382237507</v>
      </c>
      <c r="AX8" s="34">
        <f t="shared" si="5"/>
        <v>7.5411713593813712</v>
      </c>
      <c r="AY8" s="34">
        <f t="shared" si="5"/>
        <v>10.407550272501531</v>
      </c>
      <c r="AZ8" s="38">
        <f t="shared" si="5"/>
        <v>9.7552323353056369</v>
      </c>
      <c r="BB8" s="163"/>
      <c r="BC8" s="281"/>
      <c r="BD8" s="351" t="s">
        <v>3</v>
      </c>
      <c r="BE8" s="351"/>
      <c r="BF8" s="384" t="s">
        <v>4</v>
      </c>
      <c r="BG8" s="165"/>
      <c r="BH8" s="23" t="s">
        <v>5</v>
      </c>
      <c r="BI8" s="23" t="s">
        <v>6</v>
      </c>
      <c r="BJ8" s="23" t="s">
        <v>6</v>
      </c>
      <c r="BK8" s="23" t="s">
        <v>6</v>
      </c>
      <c r="BL8" s="23" t="s">
        <v>5</v>
      </c>
      <c r="BM8" s="23" t="s">
        <v>5</v>
      </c>
      <c r="BN8" s="23" t="s">
        <v>5</v>
      </c>
      <c r="BO8" s="23" t="s">
        <v>5</v>
      </c>
      <c r="BP8" s="23" t="s">
        <v>5</v>
      </c>
      <c r="BQ8" s="23" t="s">
        <v>5</v>
      </c>
      <c r="BR8" s="23" t="s">
        <v>5</v>
      </c>
      <c r="BS8" s="24" t="s">
        <v>5</v>
      </c>
      <c r="BT8" s="23" t="s">
        <v>7</v>
      </c>
      <c r="BU8" s="23" t="s">
        <v>7</v>
      </c>
      <c r="BV8" s="23" t="s">
        <v>5</v>
      </c>
      <c r="BW8" s="23" t="s">
        <v>5</v>
      </c>
      <c r="BX8" s="23" t="s">
        <v>5</v>
      </c>
      <c r="BY8" s="23" t="s">
        <v>5</v>
      </c>
      <c r="BZ8" s="23" t="s">
        <v>5</v>
      </c>
      <c r="CA8" s="23" t="s">
        <v>5</v>
      </c>
      <c r="CB8" s="23" t="s">
        <v>5</v>
      </c>
      <c r="CC8" s="23" t="s">
        <v>5</v>
      </c>
      <c r="CD8" s="23" t="s">
        <v>8</v>
      </c>
      <c r="CE8" s="23" t="s">
        <v>8</v>
      </c>
      <c r="CF8" s="23" t="s">
        <v>8</v>
      </c>
      <c r="CG8" s="23" t="s">
        <v>8</v>
      </c>
      <c r="CH8" s="23" t="s">
        <v>8</v>
      </c>
      <c r="CI8" s="23" t="s">
        <v>8</v>
      </c>
      <c r="CJ8" s="25"/>
      <c r="CK8" s="26" t="s">
        <v>939</v>
      </c>
      <c r="CL8" s="26" t="s">
        <v>939</v>
      </c>
      <c r="CM8" s="26" t="s">
        <v>939</v>
      </c>
      <c r="CN8" s="26" t="s">
        <v>939</v>
      </c>
      <c r="CO8" s="26" t="s">
        <v>939</v>
      </c>
      <c r="CP8" s="26" t="s">
        <v>939</v>
      </c>
      <c r="CQ8" s="26" t="s">
        <v>939</v>
      </c>
      <c r="CR8" s="26" t="s">
        <v>939</v>
      </c>
      <c r="CS8" s="26" t="s">
        <v>939</v>
      </c>
      <c r="CT8" s="27"/>
      <c r="CU8" s="26" t="s">
        <v>936</v>
      </c>
      <c r="CV8" s="26" t="s">
        <v>936</v>
      </c>
      <c r="CW8" s="26" t="s">
        <v>936</v>
      </c>
      <c r="CX8" s="26" t="s">
        <v>936</v>
      </c>
      <c r="CY8" s="26" t="s">
        <v>936</v>
      </c>
      <c r="CZ8" s="26" t="s">
        <v>936</v>
      </c>
      <c r="DA8" s="26" t="s">
        <v>936</v>
      </c>
      <c r="DB8" s="26" t="s">
        <v>936</v>
      </c>
      <c r="DC8" s="28" t="s">
        <v>936</v>
      </c>
    </row>
    <row r="9" spans="1:107" ht="15.75" customHeight="1" thickBot="1" x14ac:dyDescent="0.3">
      <c r="A9" s="566" t="str">
        <f t="shared" ref="A9:A42" si="6">IF($BE$6=1,BB10,BB11)</f>
        <v>mélanges en vert</v>
      </c>
      <c r="B9" s="40"/>
      <c r="C9" s="41" t="s">
        <v>330</v>
      </c>
      <c r="D9" s="42">
        <v>2</v>
      </c>
      <c r="E9" s="43">
        <v>169.60599999999999</v>
      </c>
      <c r="F9" s="44">
        <v>5.9218400648726819</v>
      </c>
      <c r="G9" s="45">
        <v>6.0275800442617324</v>
      </c>
      <c r="H9" s="45">
        <v>10.168066592765719</v>
      </c>
      <c r="I9" s="43">
        <v>102.49530472804733</v>
      </c>
      <c r="J9" s="43">
        <v>116.68071321274151</v>
      </c>
      <c r="K9" s="43">
        <v>894.63328000000001</v>
      </c>
      <c r="L9" s="43">
        <v>174.9130375462108</v>
      </c>
      <c r="M9" s="43">
        <v>240.19955720518863</v>
      </c>
      <c r="N9" s="43">
        <v>454.03678257226454</v>
      </c>
      <c r="O9" s="43">
        <v>274.99055348234543</v>
      </c>
      <c r="P9" s="43">
        <v>94.186228266597965</v>
      </c>
      <c r="Q9" s="43">
        <v>74.011856312304317</v>
      </c>
      <c r="R9" s="43">
        <v>70.483139230993416</v>
      </c>
      <c r="S9" s="46">
        <v>105.36672</v>
      </c>
      <c r="T9" s="45">
        <v>6.5552979999999996</v>
      </c>
      <c r="U9" s="45">
        <v>4.0623598463759985</v>
      </c>
      <c r="V9" s="45">
        <v>2.1160100000000002</v>
      </c>
      <c r="W9" s="46">
        <v>30.345295500000006</v>
      </c>
      <c r="X9" s="45">
        <v>0.301375</v>
      </c>
      <c r="Y9" s="45">
        <v>4.9575733333333334</v>
      </c>
      <c r="Z9" s="45">
        <v>2.26213</v>
      </c>
      <c r="AA9" s="45">
        <v>9.7679200000000002</v>
      </c>
      <c r="AB9" s="43">
        <v>125</v>
      </c>
      <c r="AC9" s="43">
        <v>87.529794999999993</v>
      </c>
      <c r="AD9" s="43">
        <v>29.720165000000001</v>
      </c>
      <c r="AE9" s="47">
        <v>0.05</v>
      </c>
      <c r="AF9" s="47">
        <v>0.02</v>
      </c>
      <c r="AG9" s="48"/>
      <c r="AH9" s="45">
        <v>10.582386701058169</v>
      </c>
      <c r="AI9" s="45">
        <v>3.1141758663972818</v>
      </c>
      <c r="AJ9" s="45">
        <v>15.275221867708144</v>
      </c>
      <c r="AK9" s="45">
        <v>3.6461560210446038</v>
      </c>
      <c r="AL9" s="49">
        <v>9.7402201449975792</v>
      </c>
      <c r="AM9" s="45">
        <v>8.7200780500572304</v>
      </c>
      <c r="AN9" s="45">
        <v>7.6171417036031013</v>
      </c>
      <c r="AO9" s="45">
        <v>10.310908332908889</v>
      </c>
      <c r="AP9" s="45">
        <v>9.878090218606193</v>
      </c>
      <c r="AQ9" s="48"/>
      <c r="AR9" s="45">
        <f t="shared" ref="AR9:AZ50" si="7">AH9/$I9*100</f>
        <v>10.324752659779499</v>
      </c>
      <c r="AS9" s="45">
        <f t="shared" si="5"/>
        <v>3.0383595372101988</v>
      </c>
      <c r="AT9" s="45">
        <f t="shared" si="5"/>
        <v>14.903338165819566</v>
      </c>
      <c r="AU9" s="45">
        <f t="shared" si="5"/>
        <v>3.557388341562588</v>
      </c>
      <c r="AV9" s="49">
        <f t="shared" si="5"/>
        <v>9.5030891130491142</v>
      </c>
      <c r="AW9" s="45">
        <f t="shared" si="5"/>
        <v>8.5077829401008884</v>
      </c>
      <c r="AX9" s="45">
        <f t="shared" si="5"/>
        <v>7.4316981873597072</v>
      </c>
      <c r="AY9" s="45">
        <f t="shared" si="5"/>
        <v>10.059883582245071</v>
      </c>
      <c r="AZ9" s="50">
        <f t="shared" si="5"/>
        <v>9.6376026636692398</v>
      </c>
      <c r="BB9" s="19"/>
      <c r="BC9" s="385"/>
      <c r="BD9" s="20"/>
      <c r="BE9" s="20"/>
      <c r="BF9" s="386"/>
      <c r="BG9" s="22"/>
      <c r="BH9" s="23" t="s">
        <v>5</v>
      </c>
      <c r="BI9" s="23" t="s">
        <v>6</v>
      </c>
      <c r="BJ9" s="23" t="s">
        <v>6</v>
      </c>
      <c r="BK9" s="23" t="s">
        <v>6</v>
      </c>
      <c r="BL9" s="23" t="s">
        <v>5</v>
      </c>
      <c r="BM9" s="23" t="s">
        <v>5</v>
      </c>
      <c r="BN9" s="23" t="s">
        <v>5</v>
      </c>
      <c r="BO9" s="23" t="s">
        <v>5</v>
      </c>
      <c r="BP9" s="23" t="s">
        <v>5</v>
      </c>
      <c r="BQ9" s="23" t="s">
        <v>5</v>
      </c>
      <c r="BR9" s="23" t="s">
        <v>5</v>
      </c>
      <c r="BS9" s="24" t="s">
        <v>5</v>
      </c>
      <c r="BT9" s="23" t="s">
        <v>7</v>
      </c>
      <c r="BU9" s="23" t="s">
        <v>7</v>
      </c>
      <c r="BV9" s="23" t="s">
        <v>5</v>
      </c>
      <c r="BW9" s="23" t="s">
        <v>5</v>
      </c>
      <c r="BX9" s="23" t="s">
        <v>5</v>
      </c>
      <c r="BY9" s="23" t="s">
        <v>5</v>
      </c>
      <c r="BZ9" s="23" t="s">
        <v>5</v>
      </c>
      <c r="CA9" s="23" t="s">
        <v>5</v>
      </c>
      <c r="CB9" s="23" t="s">
        <v>5</v>
      </c>
      <c r="CC9" s="23" t="s">
        <v>5</v>
      </c>
      <c r="CD9" s="23" t="s">
        <v>8</v>
      </c>
      <c r="CE9" s="23" t="s">
        <v>8</v>
      </c>
      <c r="CF9" s="23" t="s">
        <v>8</v>
      </c>
      <c r="CG9" s="23" t="s">
        <v>8</v>
      </c>
      <c r="CH9" s="23" t="s">
        <v>8</v>
      </c>
      <c r="CI9" s="23" t="s">
        <v>8</v>
      </c>
      <c r="CJ9" s="25"/>
      <c r="CK9" s="357" t="s">
        <v>938</v>
      </c>
      <c r="CL9" s="357" t="s">
        <v>938</v>
      </c>
      <c r="CM9" s="357" t="s">
        <v>938</v>
      </c>
      <c r="CN9" s="357" t="s">
        <v>938</v>
      </c>
      <c r="CO9" s="357" t="s">
        <v>938</v>
      </c>
      <c r="CP9" s="357" t="s">
        <v>938</v>
      </c>
      <c r="CQ9" s="357" t="s">
        <v>938</v>
      </c>
      <c r="CR9" s="357" t="s">
        <v>938</v>
      </c>
      <c r="CS9" s="357" t="s">
        <v>938</v>
      </c>
      <c r="CT9" s="27"/>
      <c r="CU9" s="26" t="s">
        <v>937</v>
      </c>
      <c r="CV9" s="26" t="s">
        <v>937</v>
      </c>
      <c r="CW9" s="26" t="s">
        <v>937</v>
      </c>
      <c r="CX9" s="26" t="s">
        <v>937</v>
      </c>
      <c r="CY9" s="26" t="s">
        <v>937</v>
      </c>
      <c r="CZ9" s="26" t="s">
        <v>937</v>
      </c>
      <c r="DA9" s="26" t="s">
        <v>937</v>
      </c>
      <c r="DB9" s="26" t="s">
        <v>937</v>
      </c>
      <c r="DC9" s="28" t="s">
        <v>937</v>
      </c>
    </row>
    <row r="10" spans="1:107" ht="15" customHeight="1" x14ac:dyDescent="0.25">
      <c r="A10" s="566">
        <f t="shared" si="6"/>
        <v>0</v>
      </c>
      <c r="B10" s="51"/>
      <c r="C10" s="41" t="s">
        <v>331</v>
      </c>
      <c r="D10" s="42">
        <v>3</v>
      </c>
      <c r="E10" s="43">
        <v>190</v>
      </c>
      <c r="F10" s="44">
        <v>5.6134779386222693</v>
      </c>
      <c r="G10" s="45">
        <v>5.6384912547621182</v>
      </c>
      <c r="H10" s="45">
        <v>9.7210372173587825</v>
      </c>
      <c r="I10" s="43">
        <v>95.834356209333066</v>
      </c>
      <c r="J10" s="43">
        <v>100.3593174377171</v>
      </c>
      <c r="K10" s="43">
        <v>898.39039725912596</v>
      </c>
      <c r="L10" s="43">
        <v>150.77594671072049</v>
      </c>
      <c r="M10" s="43">
        <v>258.77613302232675</v>
      </c>
      <c r="N10" s="43">
        <v>486.369817673434</v>
      </c>
      <c r="O10" s="43">
        <v>294.9574875207619</v>
      </c>
      <c r="P10" s="43">
        <v>88.251028613446223</v>
      </c>
      <c r="Q10" s="43">
        <v>71.235697084167697</v>
      </c>
      <c r="R10" s="43">
        <v>68.403132403280381</v>
      </c>
      <c r="S10" s="46">
        <v>101.60960274087397</v>
      </c>
      <c r="T10" s="45">
        <v>6.5552979999999996</v>
      </c>
      <c r="U10" s="45">
        <v>3.8236621445639991</v>
      </c>
      <c r="V10" s="45">
        <v>1.9504399999999997</v>
      </c>
      <c r="W10" s="46">
        <v>28.815295500000001</v>
      </c>
      <c r="X10" s="45">
        <v>0.30913499999999999</v>
      </c>
      <c r="Y10" s="45">
        <v>5.0327893333333336</v>
      </c>
      <c r="Z10" s="45">
        <v>2.0269299999999997</v>
      </c>
      <c r="AA10" s="45">
        <v>8.7430700000000012</v>
      </c>
      <c r="AB10" s="43">
        <v>125</v>
      </c>
      <c r="AC10" s="43">
        <v>79.270564999999991</v>
      </c>
      <c r="AD10" s="43">
        <v>27.370165</v>
      </c>
      <c r="AE10" s="47">
        <v>0.05</v>
      </c>
      <c r="AF10" s="47">
        <v>0.02</v>
      </c>
      <c r="AG10" s="48"/>
      <c r="AH10" s="45">
        <v>9.1999999999999993</v>
      </c>
      <c r="AI10" s="45">
        <v>2.75</v>
      </c>
      <c r="AJ10" s="45">
        <v>13.3</v>
      </c>
      <c r="AK10" s="45">
        <v>3.15</v>
      </c>
      <c r="AL10" s="49">
        <v>8.5</v>
      </c>
      <c r="AM10" s="45">
        <v>7.8</v>
      </c>
      <c r="AN10" s="45">
        <v>6.6</v>
      </c>
      <c r="AO10" s="45">
        <v>9</v>
      </c>
      <c r="AP10" s="45">
        <v>8.5</v>
      </c>
      <c r="AQ10" s="52"/>
      <c r="AR10" s="45">
        <f t="shared" si="7"/>
        <v>9.5998975356022012</v>
      </c>
      <c r="AS10" s="45">
        <f t="shared" si="5"/>
        <v>2.8695345894463102</v>
      </c>
      <c r="AT10" s="45">
        <f t="shared" si="5"/>
        <v>13.878112741685792</v>
      </c>
      <c r="AU10" s="45">
        <f t="shared" si="5"/>
        <v>3.2869214388203187</v>
      </c>
      <c r="AV10" s="49">
        <f t="shared" si="5"/>
        <v>8.8694705491976862</v>
      </c>
      <c r="AW10" s="45">
        <f t="shared" si="5"/>
        <v>8.1390435627931712</v>
      </c>
      <c r="AX10" s="45">
        <f t="shared" si="5"/>
        <v>6.8868830146711444</v>
      </c>
      <c r="AY10" s="45">
        <f t="shared" si="5"/>
        <v>9.3912041109151971</v>
      </c>
      <c r="AZ10" s="50">
        <f t="shared" si="5"/>
        <v>8.8694705491976862</v>
      </c>
      <c r="BB10" s="381" t="s">
        <v>967</v>
      </c>
      <c r="BC10" s="381" t="s">
        <v>966</v>
      </c>
      <c r="BD10" s="51" t="s">
        <v>327</v>
      </c>
      <c r="BE10" s="41"/>
      <c r="BF10" s="41" t="s">
        <v>328</v>
      </c>
      <c r="BG10" s="31"/>
      <c r="BH10" s="32"/>
      <c r="BI10" s="33"/>
      <c r="BJ10" s="34"/>
      <c r="BK10" s="34"/>
      <c r="BL10" s="32"/>
      <c r="BM10" s="32"/>
      <c r="BN10" s="32"/>
      <c r="BO10" s="32"/>
      <c r="BP10" s="32"/>
      <c r="BQ10" s="32"/>
      <c r="BR10" s="32"/>
      <c r="BS10" s="32"/>
      <c r="BT10" s="32"/>
      <c r="BU10" s="32"/>
      <c r="BV10" s="35"/>
      <c r="BW10" s="34"/>
      <c r="BX10" s="34"/>
      <c r="BY10" s="34"/>
      <c r="BZ10" s="32"/>
      <c r="CA10" s="34"/>
      <c r="CB10" s="34"/>
      <c r="CC10" s="34"/>
      <c r="CD10" s="34"/>
      <c r="CE10" s="32"/>
      <c r="CF10" s="32"/>
      <c r="CG10" s="32"/>
      <c r="CH10" s="36"/>
      <c r="CI10" s="36"/>
      <c r="CJ10" s="16"/>
      <c r="CK10" s="34"/>
      <c r="CL10" s="34"/>
      <c r="CM10" s="34"/>
      <c r="CN10" s="34"/>
      <c r="CO10" s="37"/>
      <c r="CP10" s="34"/>
      <c r="CQ10" s="34"/>
      <c r="CR10" s="34"/>
      <c r="CS10" s="34"/>
      <c r="CT10" s="16"/>
      <c r="CU10" s="34"/>
      <c r="CV10" s="34"/>
      <c r="CW10" s="34"/>
      <c r="CX10" s="34"/>
      <c r="CY10" s="37"/>
      <c r="CZ10" s="34"/>
      <c r="DA10" s="34"/>
      <c r="DB10" s="34"/>
      <c r="DC10" s="38"/>
    </row>
    <row r="11" spans="1:107" ht="15" x14ac:dyDescent="0.25">
      <c r="A11" s="566">
        <f t="shared" si="6"/>
        <v>0</v>
      </c>
      <c r="B11" s="51"/>
      <c r="C11" s="41" t="s">
        <v>332</v>
      </c>
      <c r="D11" s="42">
        <v>4</v>
      </c>
      <c r="E11" s="43">
        <v>200</v>
      </c>
      <c r="F11" s="44">
        <v>5.3799017224713888</v>
      </c>
      <c r="G11" s="45">
        <v>5.3427498012459962</v>
      </c>
      <c r="H11" s="45">
        <v>9.3815794052823893</v>
      </c>
      <c r="I11" s="43">
        <v>90.602068814706968</v>
      </c>
      <c r="J11" s="43">
        <v>88.479376358010938</v>
      </c>
      <c r="K11" s="43">
        <v>902.52995088398052</v>
      </c>
      <c r="L11" s="43">
        <v>133.29896000000002</v>
      </c>
      <c r="M11" s="43">
        <v>269.31058777236495</v>
      </c>
      <c r="N11" s="43">
        <v>505.45645095131181</v>
      </c>
      <c r="O11" s="43">
        <v>312.97832000000005</v>
      </c>
      <c r="P11" s="43">
        <v>82.984108380686536</v>
      </c>
      <c r="Q11" s="43">
        <v>69.003050815807711</v>
      </c>
      <c r="R11" s="43">
        <v>66.755617316359704</v>
      </c>
      <c r="S11" s="46">
        <v>97.47004911601951</v>
      </c>
      <c r="T11" s="45">
        <v>6.5552979999999996</v>
      </c>
      <c r="U11" s="45">
        <v>3.5849644427519993</v>
      </c>
      <c r="V11" s="45">
        <v>1.82487</v>
      </c>
      <c r="W11" s="46">
        <v>26.385295500000002</v>
      </c>
      <c r="X11" s="45">
        <v>0.30649499999999996</v>
      </c>
      <c r="Y11" s="45">
        <v>4.8777653333333335</v>
      </c>
      <c r="Z11" s="45">
        <v>1.82023</v>
      </c>
      <c r="AA11" s="45">
        <v>7.9454399999999996</v>
      </c>
      <c r="AB11" s="43">
        <v>125</v>
      </c>
      <c r="AC11" s="43">
        <v>72.074214999999995</v>
      </c>
      <c r="AD11" s="43">
        <v>25.520165000000006</v>
      </c>
      <c r="AE11" s="47">
        <v>0.05</v>
      </c>
      <c r="AF11" s="47">
        <v>0.02</v>
      </c>
      <c r="AG11" s="48"/>
      <c r="AH11" s="45">
        <v>7.5941900934022559</v>
      </c>
      <c r="AI11" s="45">
        <v>2.2474019661558926</v>
      </c>
      <c r="AJ11" s="45">
        <v>10.980010996196237</v>
      </c>
      <c r="AK11" s="45">
        <v>2.6072994659927033</v>
      </c>
      <c r="AL11" s="49">
        <v>6.9514292662471808</v>
      </c>
      <c r="AM11" s="45">
        <v>6.1798850305494604</v>
      </c>
      <c r="AN11" s="45">
        <v>5.4219461778967872</v>
      </c>
      <c r="AO11" s="45">
        <v>7.3943545754505937</v>
      </c>
      <c r="AP11" s="45">
        <v>7.0732209713791363</v>
      </c>
      <c r="AQ11" s="48"/>
      <c r="AR11" s="45">
        <f t="shared" si="7"/>
        <v>8.3819168731492919</v>
      </c>
      <c r="AS11" s="45">
        <f t="shared" si="5"/>
        <v>2.480519479916206</v>
      </c>
      <c r="AT11" s="45">
        <f t="shared" si="5"/>
        <v>12.118940703938879</v>
      </c>
      <c r="AU11" s="45">
        <f t="shared" si="5"/>
        <v>2.8777482678954831</v>
      </c>
      <c r="AV11" s="49">
        <f t="shared" si="5"/>
        <v>7.6724840361689308</v>
      </c>
      <c r="AW11" s="45">
        <f t="shared" si="5"/>
        <v>6.8209094023980077</v>
      </c>
      <c r="AX11" s="45">
        <f t="shared" si="5"/>
        <v>5.9843514048066311</v>
      </c>
      <c r="AY11" s="45">
        <f t="shared" si="5"/>
        <v>8.1613529052774858</v>
      </c>
      <c r="AZ11" s="50">
        <f t="shared" si="5"/>
        <v>7.8069088972402989</v>
      </c>
      <c r="BB11" s="360"/>
      <c r="BC11" s="361"/>
      <c r="BD11" s="40" t="s">
        <v>329</v>
      </c>
      <c r="BE11" s="352"/>
      <c r="BF11" s="41" t="s">
        <v>330</v>
      </c>
      <c r="BG11" s="42"/>
      <c r="BH11" s="43"/>
      <c r="BI11" s="44"/>
      <c r="BJ11" s="45"/>
      <c r="BK11" s="45"/>
      <c r="BL11" s="43"/>
      <c r="BM11" s="43"/>
      <c r="BN11" s="43"/>
      <c r="BO11" s="43"/>
      <c r="BP11" s="43"/>
      <c r="BQ11" s="43"/>
      <c r="BR11" s="43"/>
      <c r="BS11" s="43"/>
      <c r="BT11" s="43"/>
      <c r="BU11" s="43"/>
      <c r="BV11" s="46"/>
      <c r="BW11" s="45"/>
      <c r="BX11" s="45"/>
      <c r="BY11" s="45"/>
      <c r="BZ11" s="46"/>
      <c r="CA11" s="45"/>
      <c r="CB11" s="45"/>
      <c r="CC11" s="45"/>
      <c r="CD11" s="45"/>
      <c r="CE11" s="43"/>
      <c r="CF11" s="43"/>
      <c r="CG11" s="43"/>
      <c r="CH11" s="47"/>
      <c r="CI11" s="47"/>
      <c r="CJ11" s="48"/>
      <c r="CK11" s="45"/>
      <c r="CL11" s="45"/>
      <c r="CM11" s="45"/>
      <c r="CN11" s="45"/>
      <c r="CO11" s="49"/>
      <c r="CP11" s="45"/>
      <c r="CQ11" s="45"/>
      <c r="CR11" s="45"/>
      <c r="CS11" s="45"/>
      <c r="CT11" s="48"/>
      <c r="CU11" s="45"/>
      <c r="CV11" s="45"/>
      <c r="CW11" s="45"/>
      <c r="CX11" s="45"/>
      <c r="CY11" s="49"/>
      <c r="CZ11" s="45"/>
      <c r="DA11" s="45"/>
      <c r="DB11" s="45"/>
      <c r="DC11" s="50"/>
    </row>
    <row r="12" spans="1:107" ht="15" x14ac:dyDescent="0.25">
      <c r="A12" s="566">
        <f t="shared" si="6"/>
        <v>0</v>
      </c>
      <c r="B12" s="51"/>
      <c r="C12" s="41" t="s">
        <v>333</v>
      </c>
      <c r="D12" s="42">
        <v>5</v>
      </c>
      <c r="E12" s="43">
        <v>210.41500000000002</v>
      </c>
      <c r="F12" s="44">
        <v>4.9159259995568609</v>
      </c>
      <c r="G12" s="45">
        <v>4.7616876230691059</v>
      </c>
      <c r="H12" s="45">
        <v>8.6952085932412544</v>
      </c>
      <c r="I12" s="43">
        <v>81.500527821220246</v>
      </c>
      <c r="J12" s="43">
        <v>73.91198283183293</v>
      </c>
      <c r="K12" s="43">
        <v>904.44307763735287</v>
      </c>
      <c r="L12" s="43">
        <v>111.90417879945915</v>
      </c>
      <c r="M12" s="43">
        <v>295.7683795133135</v>
      </c>
      <c r="N12" s="43">
        <v>552.93947213034573</v>
      </c>
      <c r="O12" s="43">
        <v>346.3896401780807</v>
      </c>
      <c r="P12" s="43">
        <v>71.914656312243295</v>
      </c>
      <c r="Q12" s="43">
        <v>63.794834264068484</v>
      </c>
      <c r="R12" s="43">
        <v>64.64644529060736</v>
      </c>
      <c r="S12" s="46">
        <v>95.556922362647072</v>
      </c>
      <c r="T12" s="45">
        <v>6.5552979999999996</v>
      </c>
      <c r="U12" s="45">
        <v>3.3462667409399995</v>
      </c>
      <c r="V12" s="45">
        <v>1.7393000000000001</v>
      </c>
      <c r="W12" s="46">
        <v>23.0552955</v>
      </c>
      <c r="X12" s="45">
        <v>0.29345499999999997</v>
      </c>
      <c r="Y12" s="45">
        <v>4.4925013333333341</v>
      </c>
      <c r="Z12" s="45">
        <v>1.6420300000000001</v>
      </c>
      <c r="AA12" s="45">
        <v>7.3750300000000006</v>
      </c>
      <c r="AB12" s="43">
        <v>75</v>
      </c>
      <c r="AC12" s="43">
        <v>65.940744999999993</v>
      </c>
      <c r="AD12" s="43">
        <v>24.170165000000004</v>
      </c>
      <c r="AE12" s="47">
        <v>0.05</v>
      </c>
      <c r="AF12" s="47">
        <v>0.02</v>
      </c>
      <c r="AG12" s="48"/>
      <c r="AH12" s="45">
        <v>6.3498426803612764</v>
      </c>
      <c r="AI12" s="45">
        <v>1.8602165407291833</v>
      </c>
      <c r="AJ12" s="45">
        <v>9.1004070384209399</v>
      </c>
      <c r="AK12" s="45">
        <v>2.1535570195181535</v>
      </c>
      <c r="AL12" s="49">
        <v>5.7446297344725714</v>
      </c>
      <c r="AM12" s="45">
        <v>5.1064770271238986</v>
      </c>
      <c r="AN12" s="45">
        <v>4.480376047751375</v>
      </c>
      <c r="AO12" s="45">
        <v>6.0799687182317017</v>
      </c>
      <c r="AP12" s="45">
        <v>5.8255976661701165</v>
      </c>
      <c r="AQ12" s="48"/>
      <c r="AR12" s="45">
        <f t="shared" si="7"/>
        <v>7.7911675545099621</v>
      </c>
      <c r="AS12" s="45">
        <f t="shared" si="5"/>
        <v>2.2824595011332427</v>
      </c>
      <c r="AT12" s="45">
        <f t="shared" si="5"/>
        <v>11.166071290217426</v>
      </c>
      <c r="AU12" s="45">
        <f t="shared" si="5"/>
        <v>2.6423841379803101</v>
      </c>
      <c r="AV12" s="49">
        <f t="shared" si="5"/>
        <v>7.0485797921137463</v>
      </c>
      <c r="AW12" s="45">
        <f t="shared" si="5"/>
        <v>6.2655754062421272</v>
      </c>
      <c r="AX12" s="45">
        <f t="shared" si="5"/>
        <v>5.4973583208927659</v>
      </c>
      <c r="AY12" s="45">
        <f t="shared" si="5"/>
        <v>7.4600360031639736</v>
      </c>
      <c r="AZ12" s="50">
        <f t="shared" si="5"/>
        <v>7.1479263041696637</v>
      </c>
      <c r="BB12" s="360"/>
      <c r="BC12" s="361"/>
      <c r="BD12" s="51"/>
      <c r="BE12" s="41"/>
      <c r="BF12" s="41" t="s">
        <v>331</v>
      </c>
      <c r="BG12" s="42"/>
      <c r="BH12" s="43"/>
      <c r="BI12" s="44"/>
      <c r="BJ12" s="45"/>
      <c r="BK12" s="45"/>
      <c r="BL12" s="43"/>
      <c r="BM12" s="43"/>
      <c r="BN12" s="43"/>
      <c r="BO12" s="43"/>
      <c r="BP12" s="43"/>
      <c r="BQ12" s="43"/>
      <c r="BR12" s="43"/>
      <c r="BS12" s="43"/>
      <c r="BT12" s="43"/>
      <c r="BU12" s="43"/>
      <c r="BV12" s="46"/>
      <c r="BW12" s="45"/>
      <c r="BX12" s="45"/>
      <c r="BY12" s="45"/>
      <c r="BZ12" s="46"/>
      <c r="CA12" s="45"/>
      <c r="CB12" s="45"/>
      <c r="CC12" s="45"/>
      <c r="CD12" s="45"/>
      <c r="CE12" s="43"/>
      <c r="CF12" s="43"/>
      <c r="CG12" s="43"/>
      <c r="CH12" s="47"/>
      <c r="CI12" s="47"/>
      <c r="CJ12" s="48"/>
      <c r="CK12" s="45"/>
      <c r="CL12" s="45"/>
      <c r="CM12" s="45"/>
      <c r="CN12" s="45"/>
      <c r="CO12" s="49"/>
      <c r="CP12" s="45"/>
      <c r="CQ12" s="45"/>
      <c r="CR12" s="45"/>
      <c r="CS12" s="45"/>
      <c r="CT12" s="52"/>
      <c r="CU12" s="45"/>
      <c r="CV12" s="45"/>
      <c r="CW12" s="45"/>
      <c r="CX12" s="45"/>
      <c r="CY12" s="49"/>
      <c r="CZ12" s="45"/>
      <c r="DA12" s="45"/>
      <c r="DB12" s="45"/>
      <c r="DC12" s="50"/>
    </row>
    <row r="13" spans="1:107" ht="15" x14ac:dyDescent="0.25">
      <c r="A13" s="566">
        <f t="shared" si="6"/>
        <v>0</v>
      </c>
      <c r="B13" s="53" t="str">
        <f>IF($BE$6=1,BD15,BD16)</f>
        <v>GR 2c+</v>
      </c>
      <c r="C13" s="54" t="s">
        <v>335</v>
      </c>
      <c r="D13" s="55">
        <v>1</v>
      </c>
      <c r="E13" s="56">
        <v>130</v>
      </c>
      <c r="F13" s="57">
        <v>6.2825771299198641</v>
      </c>
      <c r="G13" s="58">
        <v>6.5059396200767603</v>
      </c>
      <c r="H13" s="58">
        <v>10.660900825444184</v>
      </c>
      <c r="I13" s="56">
        <v>106.97260455752229</v>
      </c>
      <c r="J13" s="56">
        <v>123.14038227660296</v>
      </c>
      <c r="K13" s="56">
        <v>886.64625322390407</v>
      </c>
      <c r="L13" s="56">
        <v>184.507518663675</v>
      </c>
      <c r="M13" s="56">
        <v>213.60265337489386</v>
      </c>
      <c r="N13" s="56">
        <v>404.39925096453885</v>
      </c>
      <c r="O13" s="56">
        <v>247.72867574171212</v>
      </c>
      <c r="P13" s="56">
        <v>122.65695804275526</v>
      </c>
      <c r="Q13" s="56">
        <v>78.168155375742742</v>
      </c>
      <c r="R13" s="56">
        <v>71.357542138303799</v>
      </c>
      <c r="S13" s="59">
        <v>113.35374677609596</v>
      </c>
      <c r="T13" s="58">
        <v>6.5552979999999996</v>
      </c>
      <c r="U13" s="58">
        <v>4.301057548188</v>
      </c>
      <c r="V13" s="58">
        <v>2.32158</v>
      </c>
      <c r="W13" s="59">
        <v>30.975295500000001</v>
      </c>
      <c r="X13" s="58">
        <v>0.28321499999999999</v>
      </c>
      <c r="Y13" s="58">
        <v>5.8611240000000002</v>
      </c>
      <c r="Z13" s="58">
        <v>2.52583</v>
      </c>
      <c r="AA13" s="58">
        <v>10.309614999999999</v>
      </c>
      <c r="AB13" s="56">
        <v>200</v>
      </c>
      <c r="AC13" s="56">
        <v>77.515899999999988</v>
      </c>
      <c r="AD13" s="56">
        <v>31.071120000000001</v>
      </c>
      <c r="AE13" s="60">
        <v>0.15</v>
      </c>
      <c r="AF13" s="60">
        <v>0.02</v>
      </c>
      <c r="AG13" s="48"/>
      <c r="AH13" s="58">
        <v>10.682395636377564</v>
      </c>
      <c r="AI13" s="58">
        <v>2.9643587691910582</v>
      </c>
      <c r="AJ13" s="58">
        <v>15.315269131749643</v>
      </c>
      <c r="AK13" s="58">
        <v>3.8184297179113438</v>
      </c>
      <c r="AL13" s="61">
        <v>9.3633366000619453</v>
      </c>
      <c r="AM13" s="58">
        <v>8.288894081453078</v>
      </c>
      <c r="AN13" s="58">
        <v>7.6786231559055915</v>
      </c>
      <c r="AO13" s="58">
        <v>10.470056707288256</v>
      </c>
      <c r="AP13" s="58">
        <v>9.3516075633700027</v>
      </c>
      <c r="AQ13" s="48"/>
      <c r="AR13" s="58">
        <f t="shared" si="7"/>
        <v>9.9861040876436054</v>
      </c>
      <c r="AS13" s="58">
        <f t="shared" si="5"/>
        <v>2.7711382568020362</v>
      </c>
      <c r="AT13" s="58">
        <f t="shared" si="5"/>
        <v>14.317001250085648</v>
      </c>
      <c r="AU13" s="58">
        <f t="shared" si="5"/>
        <v>3.5695398216260714</v>
      </c>
      <c r="AV13" s="61">
        <f t="shared" si="5"/>
        <v>8.7530229246937772</v>
      </c>
      <c r="AW13" s="58">
        <f t="shared" si="5"/>
        <v>7.7486138771127129</v>
      </c>
      <c r="AX13" s="58">
        <f t="shared" si="5"/>
        <v>7.1781211532309399</v>
      </c>
      <c r="AY13" s="58">
        <f t="shared" si="5"/>
        <v>9.7876056683823212</v>
      </c>
      <c r="AZ13" s="62">
        <f t="shared" si="5"/>
        <v>8.7420584008883981</v>
      </c>
      <c r="BB13" s="360"/>
      <c r="BC13" s="361"/>
      <c r="BD13" s="51"/>
      <c r="BE13" s="41"/>
      <c r="BF13" s="41" t="s">
        <v>332</v>
      </c>
      <c r="BG13" s="42"/>
      <c r="BH13" s="43"/>
      <c r="BI13" s="44"/>
      <c r="BJ13" s="45"/>
      <c r="BK13" s="45"/>
      <c r="BL13" s="43"/>
      <c r="BM13" s="43"/>
      <c r="BN13" s="43"/>
      <c r="BO13" s="43"/>
      <c r="BP13" s="43"/>
      <c r="BQ13" s="43"/>
      <c r="BR13" s="43"/>
      <c r="BS13" s="43"/>
      <c r="BT13" s="43"/>
      <c r="BU13" s="43"/>
      <c r="BV13" s="46"/>
      <c r="BW13" s="45"/>
      <c r="BX13" s="45"/>
      <c r="BY13" s="45"/>
      <c r="BZ13" s="46"/>
      <c r="CA13" s="45"/>
      <c r="CB13" s="45"/>
      <c r="CC13" s="45"/>
      <c r="CD13" s="45"/>
      <c r="CE13" s="43"/>
      <c r="CF13" s="43"/>
      <c r="CG13" s="43"/>
      <c r="CH13" s="47"/>
      <c r="CI13" s="47"/>
      <c r="CJ13" s="48"/>
      <c r="CK13" s="45"/>
      <c r="CL13" s="45"/>
      <c r="CM13" s="45"/>
      <c r="CN13" s="45"/>
      <c r="CO13" s="49"/>
      <c r="CP13" s="45"/>
      <c r="CQ13" s="45"/>
      <c r="CR13" s="45"/>
      <c r="CS13" s="45"/>
      <c r="CT13" s="48"/>
      <c r="CU13" s="45"/>
      <c r="CV13" s="45"/>
      <c r="CW13" s="45"/>
      <c r="CX13" s="45"/>
      <c r="CY13" s="49"/>
      <c r="CZ13" s="45"/>
      <c r="DA13" s="45"/>
      <c r="DB13" s="45"/>
      <c r="DC13" s="50"/>
    </row>
    <row r="14" spans="1:107" ht="15" x14ac:dyDescent="0.25">
      <c r="A14" s="566">
        <f t="shared" si="6"/>
        <v>0</v>
      </c>
      <c r="B14" s="40"/>
      <c r="C14" s="41" t="s">
        <v>337</v>
      </c>
      <c r="D14" s="42">
        <v>2</v>
      </c>
      <c r="E14" s="63">
        <v>150</v>
      </c>
      <c r="F14" s="64">
        <v>6.2106367358867374</v>
      </c>
      <c r="G14" s="65">
        <v>6.4074664583737224</v>
      </c>
      <c r="H14" s="65">
        <v>10.566585598414116</v>
      </c>
      <c r="I14" s="63">
        <v>104.59352470932606</v>
      </c>
      <c r="J14" s="63">
        <v>114.37528468951089</v>
      </c>
      <c r="K14" s="63">
        <v>894.37378896425162</v>
      </c>
      <c r="L14" s="63">
        <v>171.49160398215105</v>
      </c>
      <c r="M14" s="63">
        <v>218.42427720518862</v>
      </c>
      <c r="N14" s="63">
        <v>414.05988397476744</v>
      </c>
      <c r="O14" s="63">
        <v>254.02451348234544</v>
      </c>
      <c r="P14" s="63">
        <v>138.4363567530186</v>
      </c>
      <c r="Q14" s="63">
        <v>77.317345461948378</v>
      </c>
      <c r="R14" s="63">
        <v>70.212601758278566</v>
      </c>
      <c r="S14" s="66">
        <v>105.62621103574843</v>
      </c>
      <c r="T14" s="65">
        <v>6.5552979999999996</v>
      </c>
      <c r="U14" s="65">
        <v>4.0623598463759985</v>
      </c>
      <c r="V14" s="65">
        <v>2.1160100000000002</v>
      </c>
      <c r="W14" s="66">
        <v>30.345295500000006</v>
      </c>
      <c r="X14" s="65">
        <v>0.301375</v>
      </c>
      <c r="Y14" s="65">
        <v>6.1665799999999997</v>
      </c>
      <c r="Z14" s="65">
        <v>2.26213</v>
      </c>
      <c r="AA14" s="65">
        <v>9.0575449999999993</v>
      </c>
      <c r="AB14" s="63">
        <v>125</v>
      </c>
      <c r="AC14" s="63">
        <v>68.193789999999993</v>
      </c>
      <c r="AD14" s="63">
        <v>28.221119999999999</v>
      </c>
      <c r="AE14" s="67">
        <v>0.05</v>
      </c>
      <c r="AF14" s="67">
        <v>0.02</v>
      </c>
      <c r="AG14" s="48"/>
      <c r="AH14" s="65">
        <v>10.098284194905174</v>
      </c>
      <c r="AI14" s="65">
        <v>2.8081280187578526</v>
      </c>
      <c r="AJ14" s="65">
        <v>14.21916616748201</v>
      </c>
      <c r="AK14" s="65">
        <v>3.4808025174042538</v>
      </c>
      <c r="AL14" s="68">
        <v>9.0852059925733784</v>
      </c>
      <c r="AM14" s="65">
        <v>8.0791530799858524</v>
      </c>
      <c r="AN14" s="65">
        <v>7.0162947285167192</v>
      </c>
      <c r="AO14" s="65">
        <v>9.4537378637441609</v>
      </c>
      <c r="AP14" s="65">
        <v>8.9334056108463606</v>
      </c>
      <c r="AQ14" s="48"/>
      <c r="AR14" s="65">
        <f t="shared" si="7"/>
        <v>9.6547890731946655</v>
      </c>
      <c r="AS14" s="65">
        <f t="shared" si="5"/>
        <v>2.6848010204856076</v>
      </c>
      <c r="AT14" s="65">
        <f t="shared" si="5"/>
        <v>13.594690691415392</v>
      </c>
      <c r="AU14" s="65">
        <f t="shared" si="5"/>
        <v>3.3279330886665197</v>
      </c>
      <c r="AV14" s="68">
        <f t="shared" si="5"/>
        <v>8.686203106570801</v>
      </c>
      <c r="AW14" s="65">
        <f t="shared" si="5"/>
        <v>7.7243338939370076</v>
      </c>
      <c r="AX14" s="65">
        <f t="shared" si="5"/>
        <v>6.7081540162410382</v>
      </c>
      <c r="AY14" s="65">
        <f t="shared" si="5"/>
        <v>9.0385498433262192</v>
      </c>
      <c r="AZ14" s="69">
        <f t="shared" si="5"/>
        <v>8.5410694741123052</v>
      </c>
      <c r="BB14" s="360"/>
      <c r="BC14" s="361"/>
      <c r="BD14" s="51"/>
      <c r="BE14" s="41"/>
      <c r="BF14" s="41" t="s">
        <v>333</v>
      </c>
      <c r="BG14" s="42"/>
      <c r="BH14" s="43"/>
      <c r="BI14" s="44"/>
      <c r="BJ14" s="45"/>
      <c r="BK14" s="45"/>
      <c r="BL14" s="43"/>
      <c r="BM14" s="43"/>
      <c r="BN14" s="43"/>
      <c r="BO14" s="43"/>
      <c r="BP14" s="43"/>
      <c r="BQ14" s="43"/>
      <c r="BR14" s="43"/>
      <c r="BS14" s="43"/>
      <c r="BT14" s="43"/>
      <c r="BU14" s="43"/>
      <c r="BV14" s="46"/>
      <c r="BW14" s="45"/>
      <c r="BX14" s="45"/>
      <c r="BY14" s="45"/>
      <c r="BZ14" s="46"/>
      <c r="CA14" s="45"/>
      <c r="CB14" s="45"/>
      <c r="CC14" s="45"/>
      <c r="CD14" s="45"/>
      <c r="CE14" s="43"/>
      <c r="CF14" s="43"/>
      <c r="CG14" s="43"/>
      <c r="CH14" s="47"/>
      <c r="CI14" s="47"/>
      <c r="CJ14" s="48"/>
      <c r="CK14" s="45"/>
      <c r="CL14" s="45"/>
      <c r="CM14" s="45"/>
      <c r="CN14" s="45"/>
      <c r="CO14" s="49"/>
      <c r="CP14" s="45"/>
      <c r="CQ14" s="45"/>
      <c r="CR14" s="45"/>
      <c r="CS14" s="45"/>
      <c r="CT14" s="48"/>
      <c r="CU14" s="45"/>
      <c r="CV14" s="45"/>
      <c r="CW14" s="45"/>
      <c r="CX14" s="45"/>
      <c r="CY14" s="49"/>
      <c r="CZ14" s="45"/>
      <c r="DA14" s="45"/>
      <c r="DB14" s="45"/>
      <c r="DC14" s="50"/>
    </row>
    <row r="15" spans="1:107" ht="15" x14ac:dyDescent="0.25">
      <c r="A15" s="566">
        <f t="shared" si="6"/>
        <v>0</v>
      </c>
      <c r="B15" s="51"/>
      <c r="C15" s="41" t="s">
        <v>338</v>
      </c>
      <c r="D15" s="42">
        <v>3</v>
      </c>
      <c r="E15" s="63">
        <v>180</v>
      </c>
      <c r="F15" s="64">
        <v>5.9064292838397181</v>
      </c>
      <c r="G15" s="65">
        <v>6.0183588496458045</v>
      </c>
      <c r="H15" s="65">
        <v>10.134395034353828</v>
      </c>
      <c r="I15" s="63">
        <v>98.598897416234962</v>
      </c>
      <c r="J15" s="63">
        <v>100.59931210852579</v>
      </c>
      <c r="K15" s="63">
        <v>898.25555651780724</v>
      </c>
      <c r="L15" s="63">
        <v>151.12949738267008</v>
      </c>
      <c r="M15" s="63">
        <v>232.03346576594237</v>
      </c>
      <c r="N15" s="63">
        <v>443.8926005811694</v>
      </c>
      <c r="O15" s="63">
        <v>271.943031499271</v>
      </c>
      <c r="P15" s="63">
        <v>125.69348171299336</v>
      </c>
      <c r="Q15" s="63">
        <v>74.471780191424813</v>
      </c>
      <c r="R15" s="63">
        <v>68.436195597607139</v>
      </c>
      <c r="S15" s="66">
        <v>101.74444348219274</v>
      </c>
      <c r="T15" s="65">
        <v>6.5552979999999996</v>
      </c>
      <c r="U15" s="65">
        <v>3.8236621445639991</v>
      </c>
      <c r="V15" s="65">
        <v>1.9504399999999997</v>
      </c>
      <c r="W15" s="66">
        <v>28.815295500000001</v>
      </c>
      <c r="X15" s="65">
        <v>0.30913499999999999</v>
      </c>
      <c r="Y15" s="65">
        <v>6.2417959999999999</v>
      </c>
      <c r="Z15" s="65">
        <v>2.0269299999999997</v>
      </c>
      <c r="AA15" s="65">
        <v>8.0326950000000004</v>
      </c>
      <c r="AB15" s="63">
        <v>125</v>
      </c>
      <c r="AC15" s="63">
        <v>59.934559999999998</v>
      </c>
      <c r="AD15" s="63">
        <v>25.871119999999998</v>
      </c>
      <c r="AE15" s="67">
        <v>0.05</v>
      </c>
      <c r="AF15" s="67">
        <v>0.02</v>
      </c>
      <c r="AG15" s="48"/>
      <c r="AH15" s="65">
        <v>8.6</v>
      </c>
      <c r="AI15" s="65">
        <v>2.6</v>
      </c>
      <c r="AJ15" s="65">
        <v>12.5</v>
      </c>
      <c r="AK15" s="65">
        <v>3.05</v>
      </c>
      <c r="AL15" s="68">
        <v>8</v>
      </c>
      <c r="AM15" s="65">
        <v>7.2</v>
      </c>
      <c r="AN15" s="65">
        <v>6.0479111912010781</v>
      </c>
      <c r="AO15" s="65">
        <v>8.4</v>
      </c>
      <c r="AP15" s="65">
        <v>8</v>
      </c>
      <c r="AQ15" s="48"/>
      <c r="AR15" s="65">
        <f t="shared" si="7"/>
        <v>8.7222070685994844</v>
      </c>
      <c r="AS15" s="65">
        <f t="shared" si="5"/>
        <v>2.6369463230649601</v>
      </c>
      <c r="AT15" s="65">
        <f t="shared" si="5"/>
        <v>12.677626553196925</v>
      </c>
      <c r="AU15" s="65">
        <f t="shared" si="5"/>
        <v>3.0933408789800496</v>
      </c>
      <c r="AV15" s="68">
        <f t="shared" si="5"/>
        <v>8.1136809940460317</v>
      </c>
      <c r="AW15" s="65">
        <f t="shared" si="5"/>
        <v>7.3023128946414291</v>
      </c>
      <c r="AX15" s="65">
        <f t="shared" si="5"/>
        <v>6.1338527607158104</v>
      </c>
      <c r="AY15" s="65">
        <f t="shared" si="5"/>
        <v>8.5193650437483335</v>
      </c>
      <c r="AZ15" s="69">
        <f t="shared" si="5"/>
        <v>8.1136809940460317</v>
      </c>
      <c r="BB15" s="360"/>
      <c r="BC15" s="361"/>
      <c r="BD15" s="53" t="s">
        <v>334</v>
      </c>
      <c r="BE15" s="54"/>
      <c r="BF15" s="54" t="s">
        <v>335</v>
      </c>
      <c r="BG15" s="55"/>
      <c r="BH15" s="56"/>
      <c r="BI15" s="57"/>
      <c r="BJ15" s="58"/>
      <c r="BK15" s="58"/>
      <c r="BL15" s="56"/>
      <c r="BM15" s="56"/>
      <c r="BN15" s="56"/>
      <c r="BO15" s="56"/>
      <c r="BP15" s="56"/>
      <c r="BQ15" s="56"/>
      <c r="BR15" s="56"/>
      <c r="BS15" s="56"/>
      <c r="BT15" s="56"/>
      <c r="BU15" s="56"/>
      <c r="BV15" s="59"/>
      <c r="BW15" s="58"/>
      <c r="BX15" s="58"/>
      <c r="BY15" s="58"/>
      <c r="BZ15" s="59"/>
      <c r="CA15" s="58"/>
      <c r="CB15" s="58"/>
      <c r="CC15" s="58"/>
      <c r="CD15" s="58"/>
      <c r="CE15" s="56"/>
      <c r="CF15" s="56"/>
      <c r="CG15" s="56"/>
      <c r="CH15" s="60"/>
      <c r="CI15" s="60"/>
      <c r="CJ15" s="48"/>
      <c r="CK15" s="58"/>
      <c r="CL15" s="58"/>
      <c r="CM15" s="58"/>
      <c r="CN15" s="58"/>
      <c r="CO15" s="61"/>
      <c r="CP15" s="58"/>
      <c r="CQ15" s="58"/>
      <c r="CR15" s="58"/>
      <c r="CS15" s="58"/>
      <c r="CT15" s="48"/>
      <c r="CU15" s="58"/>
      <c r="CV15" s="58"/>
      <c r="CW15" s="58"/>
      <c r="CX15" s="58"/>
      <c r="CY15" s="61"/>
      <c r="CZ15" s="58"/>
      <c r="DA15" s="58"/>
      <c r="DB15" s="58"/>
      <c r="DC15" s="62"/>
    </row>
    <row r="16" spans="1:107" ht="15" x14ac:dyDescent="0.25">
      <c r="A16" s="566">
        <f t="shared" si="6"/>
        <v>0</v>
      </c>
      <c r="B16" s="51"/>
      <c r="C16" s="41" t="s">
        <v>339</v>
      </c>
      <c r="D16" s="42">
        <v>4</v>
      </c>
      <c r="E16" s="63">
        <v>200</v>
      </c>
      <c r="F16" s="64">
        <v>5.5412873629644919</v>
      </c>
      <c r="G16" s="65">
        <v>5.5412963994205215</v>
      </c>
      <c r="H16" s="65">
        <v>9.6224996474450464</v>
      </c>
      <c r="I16" s="63">
        <v>92.41744320389526</v>
      </c>
      <c r="J16" s="63">
        <v>89.182308855826975</v>
      </c>
      <c r="K16" s="63">
        <v>907.6188416389474</v>
      </c>
      <c r="L16" s="63">
        <v>134.35056</v>
      </c>
      <c r="M16" s="63">
        <v>245.676199039209</v>
      </c>
      <c r="N16" s="63">
        <v>474.87080463212169</v>
      </c>
      <c r="O16" s="63">
        <v>292.89910251460628</v>
      </c>
      <c r="P16" s="63">
        <v>114.52670321902184</v>
      </c>
      <c r="Q16" s="63">
        <v>70.449485573349691</v>
      </c>
      <c r="R16" s="63">
        <v>66.783580087077169</v>
      </c>
      <c r="S16" s="66">
        <v>92.381158361052684</v>
      </c>
      <c r="T16" s="65">
        <v>6.5552979999999996</v>
      </c>
      <c r="U16" s="65">
        <v>3.5849644427519993</v>
      </c>
      <c r="V16" s="65">
        <v>1.82487</v>
      </c>
      <c r="W16" s="66">
        <v>26.385295500000002</v>
      </c>
      <c r="X16" s="65">
        <v>0.30649499999999996</v>
      </c>
      <c r="Y16" s="65">
        <v>6.0867719999999998</v>
      </c>
      <c r="Z16" s="65">
        <v>1.82023</v>
      </c>
      <c r="AA16" s="65">
        <v>7.2350649999999987</v>
      </c>
      <c r="AB16" s="63">
        <v>125</v>
      </c>
      <c r="AC16" s="63">
        <v>52.738209999999995</v>
      </c>
      <c r="AD16" s="63">
        <v>24.021120000000003</v>
      </c>
      <c r="AE16" s="67">
        <v>0.05</v>
      </c>
      <c r="AF16" s="67">
        <v>0.02</v>
      </c>
      <c r="AG16" s="48"/>
      <c r="AH16" s="65">
        <v>7.5110508265349143</v>
      </c>
      <c r="AI16" s="65">
        <v>2.2601737401674908</v>
      </c>
      <c r="AJ16" s="65">
        <v>10.902102522755053</v>
      </c>
      <c r="AK16" s="65">
        <v>2.6228744440663325</v>
      </c>
      <c r="AL16" s="68">
        <v>6.8911265252797671</v>
      </c>
      <c r="AM16" s="65">
        <v>6.1377939645336017</v>
      </c>
      <c r="AN16" s="65">
        <v>5.2980950520583798</v>
      </c>
      <c r="AO16" s="65">
        <v>7.2581946488477938</v>
      </c>
      <c r="AP16" s="65">
        <v>7.0252713826287883</v>
      </c>
      <c r="AQ16" s="48"/>
      <c r="AR16" s="65">
        <f t="shared" si="7"/>
        <v>8.1273086185296393</v>
      </c>
      <c r="AS16" s="65">
        <f t="shared" si="5"/>
        <v>2.4456137952020596</v>
      </c>
      <c r="AT16" s="65">
        <f t="shared" si="5"/>
        <v>11.796585303385179</v>
      </c>
      <c r="AU16" s="65">
        <f t="shared" si="5"/>
        <v>2.8380729363824062</v>
      </c>
      <c r="AV16" s="68">
        <f t="shared" si="5"/>
        <v>7.4565215032797143</v>
      </c>
      <c r="AW16" s="65">
        <f t="shared" si="5"/>
        <v>6.6413804058527592</v>
      </c>
      <c r="AX16" s="65">
        <f t="shared" si="5"/>
        <v>5.7327868726788935</v>
      </c>
      <c r="AY16" s="65">
        <f t="shared" si="5"/>
        <v>7.8537063969995993</v>
      </c>
      <c r="AZ16" s="69">
        <f t="shared" si="5"/>
        <v>7.6016725188223804</v>
      </c>
      <c r="BB16" s="360"/>
      <c r="BC16" s="361"/>
      <c r="BD16" s="40" t="s">
        <v>336</v>
      </c>
      <c r="BE16" s="352"/>
      <c r="BF16" s="41" t="s">
        <v>337</v>
      </c>
      <c r="BG16" s="42"/>
      <c r="BH16" s="63"/>
      <c r="BI16" s="64"/>
      <c r="BJ16" s="65"/>
      <c r="BK16" s="65"/>
      <c r="BL16" s="63"/>
      <c r="BM16" s="63"/>
      <c r="BN16" s="63"/>
      <c r="BO16" s="63"/>
      <c r="BP16" s="63"/>
      <c r="BQ16" s="63"/>
      <c r="BR16" s="63"/>
      <c r="BS16" s="63"/>
      <c r="BT16" s="63"/>
      <c r="BU16" s="63"/>
      <c r="BV16" s="66"/>
      <c r="BW16" s="65"/>
      <c r="BX16" s="65"/>
      <c r="BY16" s="65"/>
      <c r="BZ16" s="66"/>
      <c r="CA16" s="65"/>
      <c r="CB16" s="65"/>
      <c r="CC16" s="65"/>
      <c r="CD16" s="65"/>
      <c r="CE16" s="63"/>
      <c r="CF16" s="63"/>
      <c r="CG16" s="63"/>
      <c r="CH16" s="67"/>
      <c r="CI16" s="67"/>
      <c r="CJ16" s="48"/>
      <c r="CK16" s="65"/>
      <c r="CL16" s="65"/>
      <c r="CM16" s="65"/>
      <c r="CN16" s="65"/>
      <c r="CO16" s="68"/>
      <c r="CP16" s="65"/>
      <c r="CQ16" s="65"/>
      <c r="CR16" s="65"/>
      <c r="CS16" s="65"/>
      <c r="CT16" s="48"/>
      <c r="CU16" s="65"/>
      <c r="CV16" s="65"/>
      <c r="CW16" s="65"/>
      <c r="CX16" s="65"/>
      <c r="CY16" s="68"/>
      <c r="CZ16" s="65"/>
      <c r="DA16" s="65"/>
      <c r="DB16" s="65"/>
      <c r="DC16" s="69"/>
    </row>
    <row r="17" spans="1:107" ht="15" x14ac:dyDescent="0.25">
      <c r="A17" s="566">
        <f t="shared" si="6"/>
        <v>0</v>
      </c>
      <c r="B17" s="51"/>
      <c r="C17" s="41" t="s">
        <v>340</v>
      </c>
      <c r="D17" s="42">
        <v>5</v>
      </c>
      <c r="E17" s="63">
        <v>220</v>
      </c>
      <c r="F17" s="64">
        <v>5.2065465659190782</v>
      </c>
      <c r="G17" s="65">
        <v>5.1137180511473819</v>
      </c>
      <c r="H17" s="65">
        <v>9.1382177614667928</v>
      </c>
      <c r="I17" s="63">
        <v>84.712789912699066</v>
      </c>
      <c r="J17" s="63">
        <v>75.107465720409479</v>
      </c>
      <c r="K17" s="63">
        <v>915</v>
      </c>
      <c r="L17" s="63">
        <v>113.69916681690572</v>
      </c>
      <c r="M17" s="63">
        <v>272.29783340072265</v>
      </c>
      <c r="N17" s="63">
        <v>518.45255543010853</v>
      </c>
      <c r="O17" s="63">
        <v>322.58576492440699</v>
      </c>
      <c r="P17" s="63">
        <v>100.00483134810884</v>
      </c>
      <c r="Q17" s="63">
        <v>66.271554323661121</v>
      </c>
      <c r="R17" s="63">
        <v>64.695209612040799</v>
      </c>
      <c r="S17" s="66">
        <v>85</v>
      </c>
      <c r="T17" s="65">
        <v>6.5552979999999996</v>
      </c>
      <c r="U17" s="65">
        <v>3.3462667409399995</v>
      </c>
      <c r="V17" s="65">
        <v>1.7393000000000001</v>
      </c>
      <c r="W17" s="66">
        <v>23.0552955</v>
      </c>
      <c r="X17" s="65">
        <v>0.29345499999999997</v>
      </c>
      <c r="Y17" s="65">
        <v>5.7015080000000005</v>
      </c>
      <c r="Z17" s="65">
        <v>1.6420300000000001</v>
      </c>
      <c r="AA17" s="65">
        <v>6.6646549999999998</v>
      </c>
      <c r="AB17" s="63">
        <v>75</v>
      </c>
      <c r="AC17" s="63">
        <v>46.60474</v>
      </c>
      <c r="AD17" s="63">
        <v>22.671120000000002</v>
      </c>
      <c r="AE17" s="67">
        <v>0.05</v>
      </c>
      <c r="AF17" s="67">
        <v>0.02</v>
      </c>
      <c r="AG17" s="48"/>
      <c r="AH17" s="65">
        <v>6.4064751291641278</v>
      </c>
      <c r="AI17" s="65">
        <v>1.809542125046306</v>
      </c>
      <c r="AJ17" s="65">
        <v>9.1558310884986582</v>
      </c>
      <c r="AK17" s="65">
        <v>2.2359762153607816</v>
      </c>
      <c r="AL17" s="68">
        <v>5.7656055557985244</v>
      </c>
      <c r="AM17" s="65">
        <v>5.1025103924630173</v>
      </c>
      <c r="AN17" s="65">
        <v>4.4940027170552845</v>
      </c>
      <c r="AO17" s="65">
        <v>6.090431252843131</v>
      </c>
      <c r="AP17" s="65">
        <v>5.7408442119041361</v>
      </c>
      <c r="AQ17" s="48"/>
      <c r="AR17" s="65">
        <f t="shared" si="7"/>
        <v>7.5625830949096748</v>
      </c>
      <c r="AS17" s="65">
        <f t="shared" si="5"/>
        <v>2.1360908156975271</v>
      </c>
      <c r="AT17" s="65">
        <f t="shared" si="5"/>
        <v>10.808085884001953</v>
      </c>
      <c r="AU17" s="65">
        <f t="shared" si="5"/>
        <v>2.6394789000162446</v>
      </c>
      <c r="AV17" s="68">
        <f t="shared" si="5"/>
        <v>6.8060626520980838</v>
      </c>
      <c r="AW17" s="65">
        <f t="shared" si="5"/>
        <v>6.0233058050873067</v>
      </c>
      <c r="AX17" s="65">
        <f t="shared" si="5"/>
        <v>5.3049872654254306</v>
      </c>
      <c r="AY17" s="65">
        <f t="shared" si="5"/>
        <v>7.1895061644406209</v>
      </c>
      <c r="AZ17" s="69">
        <f t="shared" si="5"/>
        <v>6.7768328936166249</v>
      </c>
      <c r="BB17" s="360"/>
      <c r="BC17" s="361"/>
      <c r="BD17" s="51"/>
      <c r="BE17" s="41"/>
      <c r="BF17" s="41" t="s">
        <v>338</v>
      </c>
      <c r="BG17" s="42"/>
      <c r="BH17" s="63"/>
      <c r="BI17" s="64"/>
      <c r="BJ17" s="65"/>
      <c r="BK17" s="65"/>
      <c r="BL17" s="63"/>
      <c r="BM17" s="63"/>
      <c r="BN17" s="63"/>
      <c r="BO17" s="63"/>
      <c r="BP17" s="63"/>
      <c r="BQ17" s="63"/>
      <c r="BR17" s="63"/>
      <c r="BS17" s="63"/>
      <c r="BT17" s="63"/>
      <c r="BU17" s="63"/>
      <c r="BV17" s="66"/>
      <c r="BW17" s="65"/>
      <c r="BX17" s="65"/>
      <c r="BY17" s="65"/>
      <c r="BZ17" s="66"/>
      <c r="CA17" s="65"/>
      <c r="CB17" s="65"/>
      <c r="CC17" s="65"/>
      <c r="CD17" s="65"/>
      <c r="CE17" s="63"/>
      <c r="CF17" s="63"/>
      <c r="CG17" s="63"/>
      <c r="CH17" s="67"/>
      <c r="CI17" s="67"/>
      <c r="CJ17" s="48"/>
      <c r="CK17" s="65"/>
      <c r="CL17" s="65"/>
      <c r="CM17" s="65"/>
      <c r="CN17" s="65"/>
      <c r="CO17" s="68"/>
      <c r="CP17" s="65"/>
      <c r="CQ17" s="65"/>
      <c r="CR17" s="65"/>
      <c r="CS17" s="65"/>
      <c r="CT17" s="48"/>
      <c r="CU17" s="65"/>
      <c r="CV17" s="65"/>
      <c r="CW17" s="65"/>
      <c r="CX17" s="65"/>
      <c r="CY17" s="68"/>
      <c r="CZ17" s="65"/>
      <c r="DA17" s="65"/>
      <c r="DB17" s="65"/>
      <c r="DC17" s="69"/>
    </row>
    <row r="18" spans="1:107" ht="15" x14ac:dyDescent="0.25">
      <c r="A18" s="566">
        <f t="shared" si="6"/>
        <v>0</v>
      </c>
      <c r="B18" s="53" t="str">
        <f>IF($BE$6=1,BD20,BD21)</f>
        <v>E 2c+</v>
      </c>
      <c r="C18" s="54" t="s">
        <v>342</v>
      </c>
      <c r="D18" s="55">
        <v>1</v>
      </c>
      <c r="E18" s="70">
        <v>140</v>
      </c>
      <c r="F18" s="71">
        <v>6.1320886740054306</v>
      </c>
      <c r="G18" s="72">
        <v>6.3043664516399138</v>
      </c>
      <c r="H18" s="72">
        <v>10.458257494948668</v>
      </c>
      <c r="I18" s="70">
        <v>107.50537615615357</v>
      </c>
      <c r="J18" s="70">
        <v>132.66207075039358</v>
      </c>
      <c r="K18" s="70">
        <v>883.25860422117535</v>
      </c>
      <c r="L18" s="70">
        <v>198.72626682565044</v>
      </c>
      <c r="M18" s="70">
        <v>208.42809115929802</v>
      </c>
      <c r="N18" s="70">
        <v>389.59473877634059</v>
      </c>
      <c r="O18" s="70">
        <v>248.61489125340927</v>
      </c>
      <c r="P18" s="70">
        <v>86.358973154179054</v>
      </c>
      <c r="Q18" s="70">
        <v>76.244960538064504</v>
      </c>
      <c r="R18" s="70">
        <v>72.462006472503802</v>
      </c>
      <c r="S18" s="73">
        <v>116.74139577882487</v>
      </c>
      <c r="T18" s="72">
        <v>8.2477590000000003</v>
      </c>
      <c r="U18" s="72">
        <v>4.2811643615939996</v>
      </c>
      <c r="V18" s="72">
        <v>2.4663300000000001</v>
      </c>
      <c r="W18" s="73">
        <v>32.458954500000004</v>
      </c>
      <c r="X18" s="72">
        <v>0.21395666666666668</v>
      </c>
      <c r="Y18" s="72">
        <v>4.6521173333333321</v>
      </c>
      <c r="Z18" s="72">
        <v>2.52583</v>
      </c>
      <c r="AA18" s="72">
        <v>11.01999</v>
      </c>
      <c r="AB18" s="70">
        <v>200</v>
      </c>
      <c r="AC18" s="70">
        <v>96.851904999999988</v>
      </c>
      <c r="AD18" s="70">
        <v>32.570165000000003</v>
      </c>
      <c r="AE18" s="74">
        <v>0.15</v>
      </c>
      <c r="AF18" s="74">
        <v>0.02</v>
      </c>
      <c r="AG18" s="48"/>
      <c r="AH18" s="72">
        <v>11.473150714085538</v>
      </c>
      <c r="AI18" s="72">
        <v>3.2821666645013092</v>
      </c>
      <c r="AJ18" s="72">
        <v>16.649002018883401</v>
      </c>
      <c r="AK18" s="72">
        <v>4.0140027853532434</v>
      </c>
      <c r="AL18" s="75">
        <v>10.483712951249595</v>
      </c>
      <c r="AM18" s="72">
        <v>9.1996469934188099</v>
      </c>
      <c r="AN18" s="72">
        <v>8.2994388127483489</v>
      </c>
      <c r="AO18" s="72">
        <v>11.306817246752761</v>
      </c>
      <c r="AP18" s="72">
        <v>10.502472449045506</v>
      </c>
      <c r="AQ18" s="48"/>
      <c r="AR18" s="72">
        <f t="shared" si="7"/>
        <v>10.672164615675193</v>
      </c>
      <c r="AS18" s="72">
        <f t="shared" si="5"/>
        <v>3.0530256084438983</v>
      </c>
      <c r="AT18" s="72">
        <f t="shared" si="5"/>
        <v>15.486669238476422</v>
      </c>
      <c r="AU18" s="72">
        <f t="shared" si="5"/>
        <v>3.7337693507744478</v>
      </c>
      <c r="AV18" s="75">
        <f t="shared" si="5"/>
        <v>9.7518034223905286</v>
      </c>
      <c r="AW18" s="72">
        <f t="shared" si="5"/>
        <v>8.5573831954749409</v>
      </c>
      <c r="AX18" s="72">
        <f t="shared" si="5"/>
        <v>7.7200221137715559</v>
      </c>
      <c r="AY18" s="72">
        <f t="shared" si="5"/>
        <v>10.517443546571473</v>
      </c>
      <c r="AZ18" s="76">
        <f t="shared" si="5"/>
        <v>9.769253245335813</v>
      </c>
      <c r="BB18" s="360"/>
      <c r="BC18" s="361"/>
      <c r="BD18" s="51"/>
      <c r="BE18" s="41"/>
      <c r="BF18" s="41" t="s">
        <v>339</v>
      </c>
      <c r="BG18" s="42"/>
      <c r="BH18" s="63"/>
      <c r="BI18" s="64"/>
      <c r="BJ18" s="65"/>
      <c r="BK18" s="65"/>
      <c r="BL18" s="63"/>
      <c r="BM18" s="63"/>
      <c r="BN18" s="63"/>
      <c r="BO18" s="63"/>
      <c r="BP18" s="63"/>
      <c r="BQ18" s="63"/>
      <c r="BR18" s="63"/>
      <c r="BS18" s="63"/>
      <c r="BT18" s="63"/>
      <c r="BU18" s="63"/>
      <c r="BV18" s="66"/>
      <c r="BW18" s="65"/>
      <c r="BX18" s="65"/>
      <c r="BY18" s="65"/>
      <c r="BZ18" s="66"/>
      <c r="CA18" s="65"/>
      <c r="CB18" s="65"/>
      <c r="CC18" s="65"/>
      <c r="CD18" s="65"/>
      <c r="CE18" s="63"/>
      <c r="CF18" s="63"/>
      <c r="CG18" s="63"/>
      <c r="CH18" s="67"/>
      <c r="CI18" s="67"/>
      <c r="CJ18" s="48"/>
      <c r="CK18" s="65"/>
      <c r="CL18" s="65"/>
      <c r="CM18" s="65"/>
      <c r="CN18" s="65"/>
      <c r="CO18" s="68"/>
      <c r="CP18" s="65"/>
      <c r="CQ18" s="65"/>
      <c r="CR18" s="65"/>
      <c r="CS18" s="65"/>
      <c r="CT18" s="48"/>
      <c r="CU18" s="65"/>
      <c r="CV18" s="65"/>
      <c r="CW18" s="65"/>
      <c r="CX18" s="65"/>
      <c r="CY18" s="68"/>
      <c r="CZ18" s="65"/>
      <c r="DA18" s="65"/>
      <c r="DB18" s="65"/>
      <c r="DC18" s="69"/>
    </row>
    <row r="19" spans="1:107" ht="15" x14ac:dyDescent="0.25">
      <c r="A19" s="566">
        <f t="shared" si="6"/>
        <v>0</v>
      </c>
      <c r="B19" s="40"/>
      <c r="C19" s="41" t="s">
        <v>344</v>
      </c>
      <c r="D19" s="42">
        <v>2</v>
      </c>
      <c r="E19" s="43">
        <v>160</v>
      </c>
      <c r="F19" s="44">
        <v>5.9942653954660203</v>
      </c>
      <c r="G19" s="45">
        <v>6.1273790825796066</v>
      </c>
      <c r="H19" s="45">
        <v>10.263219082620502</v>
      </c>
      <c r="I19" s="43">
        <v>103.96163514139008</v>
      </c>
      <c r="J19" s="43">
        <v>121.03214452754477</v>
      </c>
      <c r="K19" s="43">
        <v>888.7974999999999</v>
      </c>
      <c r="L19" s="43">
        <v>181.37115111586706</v>
      </c>
      <c r="M19" s="43">
        <v>215.47192276266208</v>
      </c>
      <c r="N19" s="43">
        <v>398.48363793264946</v>
      </c>
      <c r="O19" s="43">
        <v>254.85781051021161</v>
      </c>
      <c r="P19" s="43">
        <v>96.851736641615616</v>
      </c>
      <c r="Q19" s="43">
        <v>74.965192231060229</v>
      </c>
      <c r="R19" s="43">
        <v>71.082135056772458</v>
      </c>
      <c r="S19" s="46">
        <v>111.2025</v>
      </c>
      <c r="T19" s="45">
        <v>8.2477590000000003</v>
      </c>
      <c r="U19" s="45">
        <v>4.0225734731879994</v>
      </c>
      <c r="V19" s="45">
        <v>2.2607600000000003</v>
      </c>
      <c r="W19" s="46">
        <v>31.828954500000005</v>
      </c>
      <c r="X19" s="45">
        <v>0.23211666666666667</v>
      </c>
      <c r="Y19" s="45">
        <v>4.9575733333333334</v>
      </c>
      <c r="Z19" s="45">
        <v>2.26213</v>
      </c>
      <c r="AA19" s="45">
        <v>9.7679200000000002</v>
      </c>
      <c r="AB19" s="43">
        <v>125</v>
      </c>
      <c r="AC19" s="43">
        <v>87.529794999999993</v>
      </c>
      <c r="AD19" s="43">
        <v>29.720165000000001</v>
      </c>
      <c r="AE19" s="47">
        <v>0.05</v>
      </c>
      <c r="AF19" s="47">
        <v>0.02</v>
      </c>
      <c r="AG19" s="48"/>
      <c r="AH19" s="45">
        <v>10.659979226723651</v>
      </c>
      <c r="AI19" s="45">
        <v>3.0950536068612173</v>
      </c>
      <c r="AJ19" s="45">
        <v>15.404177964418793</v>
      </c>
      <c r="AK19" s="45">
        <v>3.7657065300363568</v>
      </c>
      <c r="AL19" s="49">
        <v>9.8949406956571124</v>
      </c>
      <c r="AM19" s="45">
        <v>8.8542286464987949</v>
      </c>
      <c r="AN19" s="45">
        <v>7.8041419823429861</v>
      </c>
      <c r="AO19" s="45">
        <v>10.546068338027501</v>
      </c>
      <c r="AP19" s="45">
        <v>9.8358235077512095</v>
      </c>
      <c r="AQ19" s="48"/>
      <c r="AR19" s="45">
        <f t="shared" si="7"/>
        <v>10.253762565609755</v>
      </c>
      <c r="AS19" s="45">
        <f t="shared" si="5"/>
        <v>2.9771113186627716</v>
      </c>
      <c r="AT19" s="45">
        <f t="shared" si="5"/>
        <v>14.81717553159757</v>
      </c>
      <c r="AU19" s="45">
        <f t="shared" si="5"/>
        <v>3.6222078701579812</v>
      </c>
      <c r="AV19" s="49">
        <f t="shared" si="5"/>
        <v>9.5178771305393379</v>
      </c>
      <c r="AW19" s="45">
        <f t="shared" si="5"/>
        <v>8.5168231862233146</v>
      </c>
      <c r="AX19" s="45">
        <f t="shared" si="5"/>
        <v>7.5067518625781373</v>
      </c>
      <c r="AY19" s="45">
        <f t="shared" si="5"/>
        <v>10.144192445304096</v>
      </c>
      <c r="AZ19" s="50">
        <f t="shared" si="5"/>
        <v>9.4610127037481444</v>
      </c>
      <c r="BB19" s="360"/>
      <c r="BC19" s="361"/>
      <c r="BD19" s="51"/>
      <c r="BE19" s="41"/>
      <c r="BF19" s="41" t="s">
        <v>340</v>
      </c>
      <c r="BG19" s="42"/>
      <c r="BH19" s="63"/>
      <c r="BI19" s="64"/>
      <c r="BJ19" s="65"/>
      <c r="BK19" s="65"/>
      <c r="BL19" s="63"/>
      <c r="BM19" s="63"/>
      <c r="BN19" s="63"/>
      <c r="BO19" s="63"/>
      <c r="BP19" s="63"/>
      <c r="BQ19" s="63"/>
      <c r="BR19" s="63"/>
      <c r="BS19" s="63"/>
      <c r="BT19" s="63"/>
      <c r="BU19" s="63"/>
      <c r="BV19" s="66"/>
      <c r="BW19" s="65"/>
      <c r="BX19" s="65"/>
      <c r="BY19" s="65"/>
      <c r="BZ19" s="66"/>
      <c r="CA19" s="65"/>
      <c r="CB19" s="65"/>
      <c r="CC19" s="65"/>
      <c r="CD19" s="65"/>
      <c r="CE19" s="63"/>
      <c r="CF19" s="63"/>
      <c r="CG19" s="63"/>
      <c r="CH19" s="67"/>
      <c r="CI19" s="67"/>
      <c r="CJ19" s="48"/>
      <c r="CK19" s="65"/>
      <c r="CL19" s="65"/>
      <c r="CM19" s="65"/>
      <c r="CN19" s="65"/>
      <c r="CO19" s="68"/>
      <c r="CP19" s="65"/>
      <c r="CQ19" s="65"/>
      <c r="CR19" s="65"/>
      <c r="CS19" s="65"/>
      <c r="CT19" s="48"/>
      <c r="CU19" s="65"/>
      <c r="CV19" s="65"/>
      <c r="CW19" s="65"/>
      <c r="CX19" s="65"/>
      <c r="CY19" s="68"/>
      <c r="CZ19" s="65"/>
      <c r="DA19" s="65"/>
      <c r="DB19" s="65"/>
      <c r="DC19" s="69"/>
    </row>
    <row r="20" spans="1:107" ht="15" x14ac:dyDescent="0.25">
      <c r="A20" s="566">
        <f t="shared" si="6"/>
        <v>0</v>
      </c>
      <c r="B20" s="51"/>
      <c r="C20" s="41" t="s">
        <v>345</v>
      </c>
      <c r="D20" s="42">
        <v>3</v>
      </c>
      <c r="E20" s="43">
        <v>170.06300000000002</v>
      </c>
      <c r="F20" s="44">
        <v>5.6538474919801027</v>
      </c>
      <c r="G20" s="45">
        <v>5.6944384794879488</v>
      </c>
      <c r="H20" s="45">
        <v>9.774286777649575</v>
      </c>
      <c r="I20" s="43">
        <v>97.582616525934881</v>
      </c>
      <c r="J20" s="43">
        <v>106.5064138227003</v>
      </c>
      <c r="K20" s="43">
        <v>892.40298245971553</v>
      </c>
      <c r="L20" s="43">
        <v>159.83533173092343</v>
      </c>
      <c r="M20" s="43">
        <v>232.64874068918138</v>
      </c>
      <c r="N20" s="43">
        <v>427.14351223988837</v>
      </c>
      <c r="O20" s="43">
        <v>274.29333793483175</v>
      </c>
      <c r="P20" s="43">
        <v>89.1120793388545</v>
      </c>
      <c r="Q20" s="43">
        <v>71.734181608773042</v>
      </c>
      <c r="R20" s="43">
        <v>69.276352972369452</v>
      </c>
      <c r="S20" s="46">
        <v>107.59701754028438</v>
      </c>
      <c r="T20" s="45">
        <v>8.2477590000000003</v>
      </c>
      <c r="U20" s="45">
        <v>3.7639825847819997</v>
      </c>
      <c r="V20" s="45">
        <v>2.0951900000000001</v>
      </c>
      <c r="W20" s="46">
        <v>30.298954500000004</v>
      </c>
      <c r="X20" s="45">
        <v>0.23987666666666665</v>
      </c>
      <c r="Y20" s="45">
        <v>5.0327893333333336</v>
      </c>
      <c r="Z20" s="45">
        <v>2.0269299999999997</v>
      </c>
      <c r="AA20" s="45">
        <v>8.7430700000000012</v>
      </c>
      <c r="AB20" s="43">
        <v>125</v>
      </c>
      <c r="AC20" s="43">
        <v>79.270564999999991</v>
      </c>
      <c r="AD20" s="43">
        <v>27.370165</v>
      </c>
      <c r="AE20" s="47">
        <v>0.05</v>
      </c>
      <c r="AF20" s="47">
        <v>0.02</v>
      </c>
      <c r="AG20" s="48"/>
      <c r="AH20" s="45">
        <v>9.5</v>
      </c>
      <c r="AI20" s="45">
        <v>2.75</v>
      </c>
      <c r="AJ20" s="45">
        <v>13.8</v>
      </c>
      <c r="AK20" s="45">
        <v>3.3</v>
      </c>
      <c r="AL20" s="49">
        <v>8.6999999999999993</v>
      </c>
      <c r="AM20" s="45">
        <v>7.6</v>
      </c>
      <c r="AN20" s="45">
        <v>6.8</v>
      </c>
      <c r="AO20" s="45">
        <v>9.25</v>
      </c>
      <c r="AP20" s="45">
        <v>8.5</v>
      </c>
      <c r="AQ20" s="48"/>
      <c r="AR20" s="45">
        <f t="shared" si="7"/>
        <v>9.7353405126979258</v>
      </c>
      <c r="AS20" s="45">
        <f t="shared" si="5"/>
        <v>2.818124885254663</v>
      </c>
      <c r="AT20" s="45">
        <f t="shared" si="5"/>
        <v>14.141863060550671</v>
      </c>
      <c r="AU20" s="45">
        <f t="shared" si="5"/>
        <v>3.381749862305595</v>
      </c>
      <c r="AV20" s="49">
        <f t="shared" si="5"/>
        <v>8.9155223642602053</v>
      </c>
      <c r="AW20" s="45">
        <f t="shared" si="5"/>
        <v>7.7882724101583412</v>
      </c>
      <c r="AX20" s="45">
        <f t="shared" si="5"/>
        <v>6.9684542617206207</v>
      </c>
      <c r="AY20" s="45">
        <f t="shared" si="5"/>
        <v>9.4791473413111387</v>
      </c>
      <c r="AZ20" s="50">
        <f t="shared" si="5"/>
        <v>8.7105678271507756</v>
      </c>
      <c r="BB20" s="360"/>
      <c r="BC20" s="361"/>
      <c r="BD20" s="53" t="s">
        <v>341</v>
      </c>
      <c r="BE20" s="54"/>
      <c r="BF20" s="54" t="s">
        <v>342</v>
      </c>
      <c r="BG20" s="55"/>
      <c r="BH20" s="70"/>
      <c r="BI20" s="71"/>
      <c r="BJ20" s="72"/>
      <c r="BK20" s="72"/>
      <c r="BL20" s="70"/>
      <c r="BM20" s="70"/>
      <c r="BN20" s="70"/>
      <c r="BO20" s="70"/>
      <c r="BP20" s="70"/>
      <c r="BQ20" s="70"/>
      <c r="BR20" s="70"/>
      <c r="BS20" s="70"/>
      <c r="BT20" s="70"/>
      <c r="BU20" s="70"/>
      <c r="BV20" s="73"/>
      <c r="BW20" s="72"/>
      <c r="BX20" s="72"/>
      <c r="BY20" s="72"/>
      <c r="BZ20" s="73"/>
      <c r="CA20" s="72"/>
      <c r="CB20" s="72"/>
      <c r="CC20" s="72"/>
      <c r="CD20" s="72"/>
      <c r="CE20" s="70"/>
      <c r="CF20" s="70"/>
      <c r="CG20" s="70"/>
      <c r="CH20" s="74"/>
      <c r="CI20" s="74"/>
      <c r="CJ20" s="48"/>
      <c r="CK20" s="72"/>
      <c r="CL20" s="72"/>
      <c r="CM20" s="72"/>
      <c r="CN20" s="72"/>
      <c r="CO20" s="75"/>
      <c r="CP20" s="72"/>
      <c r="CQ20" s="72"/>
      <c r="CR20" s="72"/>
      <c r="CS20" s="72"/>
      <c r="CT20" s="48"/>
      <c r="CU20" s="72"/>
      <c r="CV20" s="72"/>
      <c r="CW20" s="72"/>
      <c r="CX20" s="72"/>
      <c r="CY20" s="75"/>
      <c r="CZ20" s="72"/>
      <c r="DA20" s="72"/>
      <c r="DB20" s="72"/>
      <c r="DC20" s="76"/>
    </row>
    <row r="21" spans="1:107" ht="15" x14ac:dyDescent="0.25">
      <c r="A21" s="566">
        <f t="shared" si="6"/>
        <v>0</v>
      </c>
      <c r="B21" s="51"/>
      <c r="C21" s="41" t="s">
        <v>346</v>
      </c>
      <c r="D21" s="42">
        <v>4</v>
      </c>
      <c r="E21" s="43">
        <v>180</v>
      </c>
      <c r="F21" s="44">
        <v>5.4652005785403173</v>
      </c>
      <c r="G21" s="45">
        <v>5.4522980304698327</v>
      </c>
      <c r="H21" s="45">
        <v>9.5041122642210123</v>
      </c>
      <c r="I21" s="43">
        <v>93.299474068492373</v>
      </c>
      <c r="J21" s="43">
        <v>95.913223181199982</v>
      </c>
      <c r="K21" s="43">
        <v>898.0831416160953</v>
      </c>
      <c r="L21" s="43">
        <v>144.22221999999999</v>
      </c>
      <c r="M21" s="43">
        <v>244.27429118200988</v>
      </c>
      <c r="N21" s="43">
        <v>445.43771852269174</v>
      </c>
      <c r="O21" s="43">
        <v>292.37923999999998</v>
      </c>
      <c r="P21" s="43">
        <v>83.453215207059515</v>
      </c>
      <c r="Q21" s="43">
        <v>69.837593542629207</v>
      </c>
      <c r="R21" s="43">
        <v>67.823773392053994</v>
      </c>
      <c r="S21" s="46">
        <v>101.91685838390467</v>
      </c>
      <c r="T21" s="45">
        <v>8.2477590000000003</v>
      </c>
      <c r="U21" s="45">
        <v>3.5053916963759995</v>
      </c>
      <c r="V21" s="45">
        <v>1.9696200000000001</v>
      </c>
      <c r="W21" s="46">
        <v>27.868954500000005</v>
      </c>
      <c r="X21" s="45">
        <v>0.23723666666666668</v>
      </c>
      <c r="Y21" s="45">
        <v>4.8777653333333335</v>
      </c>
      <c r="Z21" s="45">
        <v>1.82023</v>
      </c>
      <c r="AA21" s="45">
        <v>7.9454399999999996</v>
      </c>
      <c r="AB21" s="43">
        <v>125</v>
      </c>
      <c r="AC21" s="43">
        <v>72.074214999999995</v>
      </c>
      <c r="AD21" s="43">
        <v>25.520165000000006</v>
      </c>
      <c r="AE21" s="47">
        <v>0.05</v>
      </c>
      <c r="AF21" s="47">
        <v>0.02</v>
      </c>
      <c r="AG21" s="48"/>
      <c r="AH21" s="45">
        <v>8.0934951243871307</v>
      </c>
      <c r="AI21" s="45">
        <v>2.3527550209717076</v>
      </c>
      <c r="AJ21" s="45">
        <v>11.748347990805197</v>
      </c>
      <c r="AK21" s="45">
        <v>2.8360100224222937</v>
      </c>
      <c r="AL21" s="49">
        <v>7.4172002224037685</v>
      </c>
      <c r="AM21" s="45">
        <v>6.6329548302269341</v>
      </c>
      <c r="AN21" s="45">
        <v>5.8741217380109223</v>
      </c>
      <c r="AO21" s="45">
        <v>8.0016227465654701</v>
      </c>
      <c r="AP21" s="45">
        <v>7.4302116713987925</v>
      </c>
      <c r="AQ21" s="48"/>
      <c r="AR21" s="45">
        <f t="shared" si="7"/>
        <v>8.674748925643021</v>
      </c>
      <c r="AS21" s="45">
        <f t="shared" si="5"/>
        <v>2.5217237765397469</v>
      </c>
      <c r="AT21" s="45">
        <f t="shared" si="5"/>
        <v>12.59208383337786</v>
      </c>
      <c r="AU21" s="45">
        <f t="shared" si="5"/>
        <v>3.039684897194963</v>
      </c>
      <c r="AV21" s="49">
        <f t="shared" si="5"/>
        <v>7.9498842801179181</v>
      </c>
      <c r="AW21" s="45">
        <f t="shared" si="5"/>
        <v>7.109316420538013</v>
      </c>
      <c r="AX21" s="45">
        <f t="shared" si="5"/>
        <v>6.2959859063070942</v>
      </c>
      <c r="AY21" s="45">
        <f t="shared" si="5"/>
        <v>8.576278512236172</v>
      </c>
      <c r="AZ21" s="50">
        <f t="shared" si="5"/>
        <v>7.9638301775893998</v>
      </c>
      <c r="BB21" s="360"/>
      <c r="BC21" s="361"/>
      <c r="BD21" s="40" t="s">
        <v>343</v>
      </c>
      <c r="BE21" s="352"/>
      <c r="BF21" s="41" t="s">
        <v>344</v>
      </c>
      <c r="BG21" s="42"/>
      <c r="BH21" s="43"/>
      <c r="BI21" s="44"/>
      <c r="BJ21" s="45"/>
      <c r="BK21" s="45"/>
      <c r="BL21" s="43"/>
      <c r="BM21" s="43"/>
      <c r="BN21" s="43"/>
      <c r="BO21" s="43"/>
      <c r="BP21" s="43"/>
      <c r="BQ21" s="43"/>
      <c r="BR21" s="43"/>
      <c r="BS21" s="43"/>
      <c r="BT21" s="43"/>
      <c r="BU21" s="43"/>
      <c r="BV21" s="46"/>
      <c r="BW21" s="45"/>
      <c r="BX21" s="45"/>
      <c r="BY21" s="45"/>
      <c r="BZ21" s="46"/>
      <c r="CA21" s="45"/>
      <c r="CB21" s="45"/>
      <c r="CC21" s="45"/>
      <c r="CD21" s="45"/>
      <c r="CE21" s="43"/>
      <c r="CF21" s="43"/>
      <c r="CG21" s="43"/>
      <c r="CH21" s="47"/>
      <c r="CI21" s="47"/>
      <c r="CJ21" s="48"/>
      <c r="CK21" s="45"/>
      <c r="CL21" s="45"/>
      <c r="CM21" s="45"/>
      <c r="CN21" s="45"/>
      <c r="CO21" s="49"/>
      <c r="CP21" s="45"/>
      <c r="CQ21" s="45"/>
      <c r="CR21" s="45"/>
      <c r="CS21" s="45"/>
      <c r="CT21" s="48"/>
      <c r="CU21" s="45"/>
      <c r="CV21" s="45"/>
      <c r="CW21" s="45"/>
      <c r="CX21" s="45"/>
      <c r="CY21" s="49"/>
      <c r="CZ21" s="45"/>
      <c r="DA21" s="45"/>
      <c r="DB21" s="45"/>
      <c r="DC21" s="50"/>
    </row>
    <row r="22" spans="1:107" ht="15" x14ac:dyDescent="0.25">
      <c r="A22" s="566">
        <f t="shared" si="6"/>
        <v>0</v>
      </c>
      <c r="B22" s="51"/>
      <c r="C22" s="41" t="s">
        <v>347</v>
      </c>
      <c r="D22" s="42">
        <v>5</v>
      </c>
      <c r="E22" s="43">
        <v>200</v>
      </c>
      <c r="F22" s="44">
        <v>5.1133684981995549</v>
      </c>
      <c r="G22" s="45">
        <v>5.0114994968167235</v>
      </c>
      <c r="H22" s="45">
        <v>8.9855995998242122</v>
      </c>
      <c r="I22" s="43">
        <v>86.175777853274525</v>
      </c>
      <c r="J22" s="43">
        <v>82.511837197601949</v>
      </c>
      <c r="K22" s="43">
        <v>900.01555900011022</v>
      </c>
      <c r="L22" s="43">
        <v>124.51987933255995</v>
      </c>
      <c r="M22" s="43">
        <v>270.87842072420335</v>
      </c>
      <c r="N22" s="43">
        <v>490.40244523073852</v>
      </c>
      <c r="O22" s="43">
        <v>323.20643186104473</v>
      </c>
      <c r="P22" s="43">
        <v>74.169213760142824</v>
      </c>
      <c r="Q22" s="43">
        <v>66.249681202237582</v>
      </c>
      <c r="R22" s="43">
        <v>65.952663223270065</v>
      </c>
      <c r="S22" s="46">
        <v>99.984440999889685</v>
      </c>
      <c r="T22" s="45">
        <v>8.2477590000000003</v>
      </c>
      <c r="U22" s="45">
        <v>3.2468008079699993</v>
      </c>
      <c r="V22" s="45">
        <v>1.8840500000000002</v>
      </c>
      <c r="W22" s="46">
        <v>24.538954500000003</v>
      </c>
      <c r="X22" s="45">
        <v>0.22419666666666668</v>
      </c>
      <c r="Y22" s="45">
        <v>4.4925013333333341</v>
      </c>
      <c r="Z22" s="45">
        <v>1.6420300000000001</v>
      </c>
      <c r="AA22" s="45">
        <v>7.3750300000000006</v>
      </c>
      <c r="AB22" s="43">
        <v>75</v>
      </c>
      <c r="AC22" s="43">
        <v>65.940744999999993</v>
      </c>
      <c r="AD22" s="43">
        <v>24.170165000000004</v>
      </c>
      <c r="AE22" s="47">
        <v>0.05</v>
      </c>
      <c r="AF22" s="47">
        <v>0.02</v>
      </c>
      <c r="AG22" s="48"/>
      <c r="AH22" s="45">
        <v>7.0093263515850976</v>
      </c>
      <c r="AI22" s="45">
        <v>1.9980649192516156</v>
      </c>
      <c r="AJ22" s="45">
        <v>10.07334463527328</v>
      </c>
      <c r="AK22" s="45">
        <v>2.4344557656193428</v>
      </c>
      <c r="AL22" s="49">
        <v>6.3452403862273545</v>
      </c>
      <c r="AM22" s="45">
        <v>5.660842496914225</v>
      </c>
      <c r="AN22" s="45">
        <v>5.0260045410224174</v>
      </c>
      <c r="AO22" s="45">
        <v>6.7936829852261091</v>
      </c>
      <c r="AP22" s="45">
        <v>6.3578511955752681</v>
      </c>
      <c r="AQ22" s="48"/>
      <c r="AR22" s="45">
        <f t="shared" si="7"/>
        <v>8.133754665399584</v>
      </c>
      <c r="AS22" s="45">
        <f t="shared" si="5"/>
        <v>2.3185922645845807</v>
      </c>
      <c r="AT22" s="45">
        <f t="shared" si="5"/>
        <v>11.689299343980927</v>
      </c>
      <c r="AU22" s="45">
        <f t="shared" si="5"/>
        <v>2.8249884436950725</v>
      </c>
      <c r="AV22" s="49">
        <f t="shared" si="5"/>
        <v>7.3631367703241999</v>
      </c>
      <c r="AW22" s="45">
        <f t="shared" si="5"/>
        <v>6.568948535112205</v>
      </c>
      <c r="AX22" s="45">
        <f t="shared" si="5"/>
        <v>5.83227058255261</v>
      </c>
      <c r="AY22" s="45">
        <f t="shared" si="5"/>
        <v>7.8835180307780206</v>
      </c>
      <c r="AZ22" s="50">
        <f t="shared" si="5"/>
        <v>7.3777705916392629</v>
      </c>
      <c r="BB22" s="360"/>
      <c r="BC22" s="361"/>
      <c r="BD22" s="51"/>
      <c r="BE22" s="41"/>
      <c r="BF22" s="41" t="s">
        <v>345</v>
      </c>
      <c r="BG22" s="42"/>
      <c r="BH22" s="43"/>
      <c r="BI22" s="44"/>
      <c r="BJ22" s="45"/>
      <c r="BK22" s="45"/>
      <c r="BL22" s="43"/>
      <c r="BM22" s="43"/>
      <c r="BN22" s="43"/>
      <c r="BO22" s="43"/>
      <c r="BP22" s="43"/>
      <c r="BQ22" s="43"/>
      <c r="BR22" s="43"/>
      <c r="BS22" s="43"/>
      <c r="BT22" s="43"/>
      <c r="BU22" s="43"/>
      <c r="BV22" s="46"/>
      <c r="BW22" s="45"/>
      <c r="BX22" s="45"/>
      <c r="BY22" s="45"/>
      <c r="BZ22" s="46"/>
      <c r="CA22" s="45"/>
      <c r="CB22" s="45"/>
      <c r="CC22" s="45"/>
      <c r="CD22" s="45"/>
      <c r="CE22" s="43"/>
      <c r="CF22" s="43"/>
      <c r="CG22" s="43"/>
      <c r="CH22" s="47"/>
      <c r="CI22" s="47"/>
      <c r="CJ22" s="48"/>
      <c r="CK22" s="45"/>
      <c r="CL22" s="45"/>
      <c r="CM22" s="45"/>
      <c r="CN22" s="45"/>
      <c r="CO22" s="49"/>
      <c r="CP22" s="45"/>
      <c r="CQ22" s="45"/>
      <c r="CR22" s="45"/>
      <c r="CS22" s="45"/>
      <c r="CT22" s="48"/>
      <c r="CU22" s="45"/>
      <c r="CV22" s="45"/>
      <c r="CW22" s="45"/>
      <c r="CX22" s="45"/>
      <c r="CY22" s="49"/>
      <c r="CZ22" s="45"/>
      <c r="DA22" s="45"/>
      <c r="DB22" s="45"/>
      <c r="DC22" s="50"/>
    </row>
    <row r="23" spans="1:107" ht="15" x14ac:dyDescent="0.25">
      <c r="A23" s="566">
        <f t="shared" si="6"/>
        <v>0</v>
      </c>
      <c r="B23" s="53" t="str">
        <f>IF($BE$6=1,BD25,BD26)</f>
        <v>ER 2c+</v>
      </c>
      <c r="C23" s="54" t="s">
        <v>349</v>
      </c>
      <c r="D23" s="55">
        <v>1</v>
      </c>
      <c r="E23" s="56">
        <v>140</v>
      </c>
      <c r="F23" s="57">
        <v>6.2687176957906949</v>
      </c>
      <c r="G23" s="58">
        <v>6.4913630883184492</v>
      </c>
      <c r="H23" s="58">
        <v>10.637643776651791</v>
      </c>
      <c r="I23" s="56">
        <v>107.77616909239532</v>
      </c>
      <c r="J23" s="56">
        <v>128.25881055904307</v>
      </c>
      <c r="K23" s="56">
        <v>881.47935223174022</v>
      </c>
      <c r="L23" s="56">
        <v>192.13966112601099</v>
      </c>
      <c r="M23" s="56">
        <v>194.50121841120941</v>
      </c>
      <c r="N23" s="56">
        <v>360.36147233238898</v>
      </c>
      <c r="O23" s="56">
        <v>233.79272088766612</v>
      </c>
      <c r="P23" s="56">
        <v>112.11256534898286</v>
      </c>
      <c r="Q23" s="56">
        <v>78.107100486540133</v>
      </c>
      <c r="R23" s="56">
        <v>72.012956900720511</v>
      </c>
      <c r="S23" s="59">
        <v>118.52064776825988</v>
      </c>
      <c r="T23" s="58">
        <v>8.2477590000000003</v>
      </c>
      <c r="U23" s="58">
        <v>4.2811643615939996</v>
      </c>
      <c r="V23" s="58">
        <v>2.4663300000000001</v>
      </c>
      <c r="W23" s="59">
        <v>32.458954500000004</v>
      </c>
      <c r="X23" s="58">
        <v>0.21395666666666668</v>
      </c>
      <c r="Y23" s="58">
        <v>5.8611240000000002</v>
      </c>
      <c r="Z23" s="58">
        <v>2.52583</v>
      </c>
      <c r="AA23" s="58">
        <v>10.309614999999999</v>
      </c>
      <c r="AB23" s="56">
        <v>200</v>
      </c>
      <c r="AC23" s="56">
        <v>77.515899999999988</v>
      </c>
      <c r="AD23" s="56">
        <v>31.071120000000001</v>
      </c>
      <c r="AE23" s="60">
        <v>0.15</v>
      </c>
      <c r="AF23" s="60">
        <v>0.02</v>
      </c>
      <c r="AG23" s="48"/>
      <c r="AH23" s="58">
        <v>11.006308016023844</v>
      </c>
      <c r="AI23" s="58">
        <v>3.0407617447222277</v>
      </c>
      <c r="AJ23" s="58">
        <v>15.881072720781569</v>
      </c>
      <c r="AK23" s="58">
        <v>3.9429179993634449</v>
      </c>
      <c r="AL23" s="61">
        <v>9.8119564702093562</v>
      </c>
      <c r="AM23" s="58">
        <v>8.6384639943652726</v>
      </c>
      <c r="AN23" s="58">
        <v>7.982503250438242</v>
      </c>
      <c r="AO23" s="58">
        <v>10.791297410280158</v>
      </c>
      <c r="AP23" s="58">
        <v>9.7347586288461194</v>
      </c>
      <c r="AQ23" s="48"/>
      <c r="AR23" s="58">
        <f t="shared" si="7"/>
        <v>10.212190791999905</v>
      </c>
      <c r="AS23" s="58">
        <f t="shared" si="5"/>
        <v>2.8213674417351169</v>
      </c>
      <c r="AT23" s="58">
        <f t="shared" si="5"/>
        <v>14.735235863845652</v>
      </c>
      <c r="AU23" s="58">
        <f t="shared" si="5"/>
        <v>3.6584321307461067</v>
      </c>
      <c r="AV23" s="61">
        <f t="shared" si="5"/>
        <v>9.1040130233221355</v>
      </c>
      <c r="AW23" s="58">
        <f t="shared" si="5"/>
        <v>8.0151893197833104</v>
      </c>
      <c r="AX23" s="58">
        <f t="shared" si="5"/>
        <v>7.4065568647136928</v>
      </c>
      <c r="AY23" s="58">
        <f t="shared" si="5"/>
        <v>10.012693437849789</v>
      </c>
      <c r="AZ23" s="62">
        <f t="shared" si="5"/>
        <v>9.0323850910868977</v>
      </c>
      <c r="BB23" s="360"/>
      <c r="BC23" s="361"/>
      <c r="BD23" s="51"/>
      <c r="BE23" s="41"/>
      <c r="BF23" s="41" t="s">
        <v>346</v>
      </c>
      <c r="BG23" s="42"/>
      <c r="BH23" s="43"/>
      <c r="BI23" s="44"/>
      <c r="BJ23" s="45"/>
      <c r="BK23" s="45"/>
      <c r="BL23" s="43"/>
      <c r="BM23" s="43"/>
      <c r="BN23" s="43"/>
      <c r="BO23" s="43"/>
      <c r="BP23" s="43"/>
      <c r="BQ23" s="43"/>
      <c r="BR23" s="43"/>
      <c r="BS23" s="43"/>
      <c r="BT23" s="43"/>
      <c r="BU23" s="43"/>
      <c r="BV23" s="46"/>
      <c r="BW23" s="45"/>
      <c r="BX23" s="45"/>
      <c r="BY23" s="45"/>
      <c r="BZ23" s="46"/>
      <c r="CA23" s="45"/>
      <c r="CB23" s="45"/>
      <c r="CC23" s="45"/>
      <c r="CD23" s="45"/>
      <c r="CE23" s="43"/>
      <c r="CF23" s="43"/>
      <c r="CG23" s="43"/>
      <c r="CH23" s="47"/>
      <c r="CI23" s="47"/>
      <c r="CJ23" s="48"/>
      <c r="CK23" s="45"/>
      <c r="CL23" s="45"/>
      <c r="CM23" s="45"/>
      <c r="CN23" s="45"/>
      <c r="CO23" s="49"/>
      <c r="CP23" s="45"/>
      <c r="CQ23" s="45"/>
      <c r="CR23" s="45"/>
      <c r="CS23" s="45"/>
      <c r="CT23" s="48"/>
      <c r="CU23" s="45"/>
      <c r="CV23" s="45"/>
      <c r="CW23" s="45"/>
      <c r="CX23" s="45"/>
      <c r="CY23" s="49"/>
      <c r="CZ23" s="45"/>
      <c r="DA23" s="45"/>
      <c r="DB23" s="45"/>
      <c r="DC23" s="50"/>
    </row>
    <row r="24" spans="1:107" ht="15" x14ac:dyDescent="0.25">
      <c r="A24" s="566">
        <f t="shared" si="6"/>
        <v>0</v>
      </c>
      <c r="B24" s="40"/>
      <c r="C24" s="41" t="s">
        <v>351</v>
      </c>
      <c r="D24" s="42">
        <v>2</v>
      </c>
      <c r="E24" s="63">
        <v>150</v>
      </c>
      <c r="F24" s="64">
        <v>6.1988871327923043</v>
      </c>
      <c r="G24" s="65">
        <v>6.3975253322288586</v>
      </c>
      <c r="H24" s="65">
        <v>10.544080985202543</v>
      </c>
      <c r="I24" s="63">
        <v>105.35979751122134</v>
      </c>
      <c r="J24" s="63">
        <v>118.97977045414456</v>
      </c>
      <c r="K24" s="63">
        <v>888.49515896425157</v>
      </c>
      <c r="L24" s="63">
        <v>178.31792403044005</v>
      </c>
      <c r="M24" s="63">
        <v>200.4413627626621</v>
      </c>
      <c r="N24" s="63">
        <v>371.00232941629463</v>
      </c>
      <c r="O24" s="63">
        <v>240.37118051021162</v>
      </c>
      <c r="P24" s="63">
        <v>128.06573721295874</v>
      </c>
      <c r="Q24" s="63">
        <v>77.347155115983469</v>
      </c>
      <c r="R24" s="63">
        <v>70.848691433615741</v>
      </c>
      <c r="S24" s="66">
        <v>111.50484103574843</v>
      </c>
      <c r="T24" s="65">
        <v>8.2477590000000003</v>
      </c>
      <c r="U24" s="65">
        <v>4.0225734731879994</v>
      </c>
      <c r="V24" s="65">
        <v>2.2607600000000003</v>
      </c>
      <c r="W24" s="66">
        <v>31.828954500000005</v>
      </c>
      <c r="X24" s="65">
        <v>0.23211666666666667</v>
      </c>
      <c r="Y24" s="65">
        <v>6.1665799999999997</v>
      </c>
      <c r="Z24" s="65">
        <v>2.26213</v>
      </c>
      <c r="AA24" s="65">
        <v>9.0575449999999993</v>
      </c>
      <c r="AB24" s="63">
        <v>125</v>
      </c>
      <c r="AC24" s="63">
        <v>68.193789999999993</v>
      </c>
      <c r="AD24" s="63">
        <v>28.221119999999999</v>
      </c>
      <c r="AE24" s="67">
        <v>0.05</v>
      </c>
      <c r="AF24" s="67">
        <v>0.02</v>
      </c>
      <c r="AG24" s="48"/>
      <c r="AH24" s="65">
        <v>10.244858679410498</v>
      </c>
      <c r="AI24" s="65">
        <v>2.8764459598503787</v>
      </c>
      <c r="AJ24" s="65">
        <v>14.575192907496451</v>
      </c>
      <c r="AK24" s="65">
        <v>3.6316126247849523</v>
      </c>
      <c r="AL24" s="68">
        <v>9.3868192929684451</v>
      </c>
      <c r="AM24" s="65">
        <v>8.365890732804516</v>
      </c>
      <c r="AN24" s="65">
        <v>7.345055165839705</v>
      </c>
      <c r="AO24" s="65">
        <v>9.9008225303019124</v>
      </c>
      <c r="AP24" s="65">
        <v>9.1365251236660665</v>
      </c>
      <c r="AQ24" s="48"/>
      <c r="AR24" s="65">
        <f t="shared" si="7"/>
        <v>9.7236886567852121</v>
      </c>
      <c r="AS24" s="65">
        <f t="shared" si="7"/>
        <v>2.7301172058004601</v>
      </c>
      <c r="AT24" s="65">
        <f t="shared" si="7"/>
        <v>13.833732839078511</v>
      </c>
      <c r="AU24" s="65">
        <f t="shared" si="7"/>
        <v>3.4468675059841183</v>
      </c>
      <c r="AV24" s="68">
        <f t="shared" si="7"/>
        <v>8.9092989116353429</v>
      </c>
      <c r="AW24" s="65">
        <f t="shared" si="7"/>
        <v>7.9403063886047303</v>
      </c>
      <c r="AX24" s="65">
        <f t="shared" si="7"/>
        <v>6.9714021280815581</v>
      </c>
      <c r="AY24" s="65">
        <f t="shared" si="7"/>
        <v>9.3971540987893647</v>
      </c>
      <c r="AZ24" s="69">
        <f t="shared" si="7"/>
        <v>8.6717375502671992</v>
      </c>
      <c r="BB24" s="360"/>
      <c r="BC24" s="361"/>
      <c r="BD24" s="51"/>
      <c r="BE24" s="41"/>
      <c r="BF24" s="41" t="s">
        <v>347</v>
      </c>
      <c r="BG24" s="42"/>
      <c r="BH24" s="43"/>
      <c r="BI24" s="44"/>
      <c r="BJ24" s="45"/>
      <c r="BK24" s="45"/>
      <c r="BL24" s="43"/>
      <c r="BM24" s="43"/>
      <c r="BN24" s="43"/>
      <c r="BO24" s="43"/>
      <c r="BP24" s="43"/>
      <c r="BQ24" s="43"/>
      <c r="BR24" s="43"/>
      <c r="BS24" s="43"/>
      <c r="BT24" s="43"/>
      <c r="BU24" s="43"/>
      <c r="BV24" s="46"/>
      <c r="BW24" s="45"/>
      <c r="BX24" s="45"/>
      <c r="BY24" s="45"/>
      <c r="BZ24" s="46"/>
      <c r="CA24" s="45"/>
      <c r="CB24" s="45"/>
      <c r="CC24" s="45"/>
      <c r="CD24" s="45"/>
      <c r="CE24" s="43"/>
      <c r="CF24" s="43"/>
      <c r="CG24" s="43"/>
      <c r="CH24" s="47"/>
      <c r="CI24" s="47"/>
      <c r="CJ24" s="48"/>
      <c r="CK24" s="45"/>
      <c r="CL24" s="45"/>
      <c r="CM24" s="45"/>
      <c r="CN24" s="45"/>
      <c r="CO24" s="49"/>
      <c r="CP24" s="45"/>
      <c r="CQ24" s="45"/>
      <c r="CR24" s="45"/>
      <c r="CS24" s="45"/>
      <c r="CT24" s="48"/>
      <c r="CU24" s="45"/>
      <c r="CV24" s="45"/>
      <c r="CW24" s="45"/>
      <c r="CX24" s="45"/>
      <c r="CY24" s="49"/>
      <c r="CZ24" s="45"/>
      <c r="DA24" s="45"/>
      <c r="DB24" s="45"/>
      <c r="DC24" s="50"/>
    </row>
    <row r="25" spans="1:107" ht="15" x14ac:dyDescent="0.25">
      <c r="A25" s="566">
        <f t="shared" si="6"/>
        <v>0</v>
      </c>
      <c r="B25" s="51"/>
      <c r="C25" s="41" t="s">
        <v>352</v>
      </c>
      <c r="D25" s="42">
        <v>3</v>
      </c>
      <c r="E25" s="63">
        <v>160</v>
      </c>
      <c r="F25" s="64">
        <v>5.9165580533620368</v>
      </c>
      <c r="G25" s="65">
        <v>6.0351782752495744</v>
      </c>
      <c r="H25" s="65">
        <v>10.144506411471117</v>
      </c>
      <c r="I25" s="63">
        <v>99.979428831857149</v>
      </c>
      <c r="J25" s="63">
        <v>106.37439785863162</v>
      </c>
      <c r="K25" s="63">
        <v>892.63363026060233</v>
      </c>
      <c r="L25" s="63">
        <v>159.64077658055317</v>
      </c>
      <c r="M25" s="63">
        <v>214.97838882206307</v>
      </c>
      <c r="N25" s="63">
        <v>398.13297496147476</v>
      </c>
      <c r="O25" s="63">
        <v>259.03187011160367</v>
      </c>
      <c r="P25" s="63">
        <v>115.29548242148002</v>
      </c>
      <c r="Q25" s="63">
        <v>74.645180683148197</v>
      </c>
      <c r="R25" s="63">
        <v>69.256300881773768</v>
      </c>
      <c r="S25" s="66">
        <v>107.36636973939773</v>
      </c>
      <c r="T25" s="65">
        <v>8.2477590000000003</v>
      </c>
      <c r="U25" s="65">
        <v>3.7639825847819997</v>
      </c>
      <c r="V25" s="65">
        <v>2.0951900000000001</v>
      </c>
      <c r="W25" s="66">
        <v>30.298954500000004</v>
      </c>
      <c r="X25" s="65">
        <v>0.23987666666666665</v>
      </c>
      <c r="Y25" s="65">
        <v>6.2417959999999999</v>
      </c>
      <c r="Z25" s="65">
        <v>2.0269299999999997</v>
      </c>
      <c r="AA25" s="65">
        <v>8.0326950000000004</v>
      </c>
      <c r="AB25" s="63">
        <v>125</v>
      </c>
      <c r="AC25" s="63">
        <v>59.934559999999998</v>
      </c>
      <c r="AD25" s="63">
        <v>25.871119999999998</v>
      </c>
      <c r="AE25" s="67">
        <v>0.05</v>
      </c>
      <c r="AF25" s="67">
        <v>0.02</v>
      </c>
      <c r="AG25" s="48"/>
      <c r="AH25" s="65">
        <v>9.1</v>
      </c>
      <c r="AI25" s="65">
        <v>2.65</v>
      </c>
      <c r="AJ25" s="65">
        <v>13</v>
      </c>
      <c r="AK25" s="65">
        <v>3.25</v>
      </c>
      <c r="AL25" s="68">
        <v>8.3000000000000007</v>
      </c>
      <c r="AM25" s="65">
        <v>7.4</v>
      </c>
      <c r="AN25" s="65">
        <v>6.55</v>
      </c>
      <c r="AO25" s="65">
        <v>8.85</v>
      </c>
      <c r="AP25" s="65">
        <v>8.1999999999999993</v>
      </c>
      <c r="AQ25" s="48"/>
      <c r="AR25" s="65">
        <f t="shared" si="7"/>
        <v>9.1018723614676258</v>
      </c>
      <c r="AS25" s="65">
        <f t="shared" si="7"/>
        <v>2.6505452481196929</v>
      </c>
      <c r="AT25" s="65">
        <f t="shared" si="7"/>
        <v>13.002674802096609</v>
      </c>
      <c r="AU25" s="65">
        <f t="shared" si="7"/>
        <v>3.2506687005241521</v>
      </c>
      <c r="AV25" s="68">
        <f t="shared" si="7"/>
        <v>8.3017077582616814</v>
      </c>
      <c r="AW25" s="65">
        <f t="shared" si="7"/>
        <v>7.4015225796549924</v>
      </c>
      <c r="AX25" s="65">
        <f t="shared" si="7"/>
        <v>6.5513476887486748</v>
      </c>
      <c r="AY25" s="65">
        <f t="shared" si="7"/>
        <v>8.8518209229657661</v>
      </c>
      <c r="AZ25" s="69">
        <f t="shared" si="7"/>
        <v>8.2016871828609368</v>
      </c>
      <c r="BB25" s="360"/>
      <c r="BC25" s="361"/>
      <c r="BD25" s="77" t="s">
        <v>348</v>
      </c>
      <c r="BE25" s="353"/>
      <c r="BF25" s="54" t="s">
        <v>349</v>
      </c>
      <c r="BG25" s="55"/>
      <c r="BH25" s="56"/>
      <c r="BI25" s="57"/>
      <c r="BJ25" s="58"/>
      <c r="BK25" s="58"/>
      <c r="BL25" s="56"/>
      <c r="BM25" s="56"/>
      <c r="BN25" s="56"/>
      <c r="BO25" s="56"/>
      <c r="BP25" s="56"/>
      <c r="BQ25" s="56"/>
      <c r="BR25" s="56"/>
      <c r="BS25" s="56"/>
      <c r="BT25" s="56"/>
      <c r="BU25" s="56"/>
      <c r="BV25" s="59"/>
      <c r="BW25" s="58"/>
      <c r="BX25" s="58"/>
      <c r="BY25" s="58"/>
      <c r="BZ25" s="59"/>
      <c r="CA25" s="58"/>
      <c r="CB25" s="58"/>
      <c r="CC25" s="58"/>
      <c r="CD25" s="58"/>
      <c r="CE25" s="56"/>
      <c r="CF25" s="56"/>
      <c r="CG25" s="56"/>
      <c r="CH25" s="60"/>
      <c r="CI25" s="60"/>
      <c r="CJ25" s="48"/>
      <c r="CK25" s="58"/>
      <c r="CL25" s="58"/>
      <c r="CM25" s="58"/>
      <c r="CN25" s="58"/>
      <c r="CO25" s="61"/>
      <c r="CP25" s="58"/>
      <c r="CQ25" s="58"/>
      <c r="CR25" s="58"/>
      <c r="CS25" s="58"/>
      <c r="CT25" s="48"/>
      <c r="CU25" s="58"/>
      <c r="CV25" s="58"/>
      <c r="CW25" s="58"/>
      <c r="CX25" s="58"/>
      <c r="CY25" s="61"/>
      <c r="CZ25" s="58"/>
      <c r="DA25" s="58"/>
      <c r="DB25" s="58"/>
      <c r="DC25" s="62"/>
    </row>
    <row r="26" spans="1:107" ht="15" x14ac:dyDescent="0.25">
      <c r="A26" s="566">
        <f t="shared" si="6"/>
        <v>0</v>
      </c>
      <c r="B26" s="51"/>
      <c r="C26" s="41" t="s">
        <v>353</v>
      </c>
      <c r="D26" s="42">
        <v>4</v>
      </c>
      <c r="E26" s="63">
        <v>180</v>
      </c>
      <c r="F26" s="64">
        <v>5.663871584326488</v>
      </c>
      <c r="G26" s="65">
        <v>5.7022415883383673</v>
      </c>
      <c r="H26" s="65">
        <v>9.7941040464248434</v>
      </c>
      <c r="I26" s="63">
        <v>95.2384469228206</v>
      </c>
      <c r="J26" s="63">
        <v>95.901733146432377</v>
      </c>
      <c r="K26" s="63">
        <v>901.93965725248472</v>
      </c>
      <c r="L26" s="63">
        <v>144.21802000000002</v>
      </c>
      <c r="M26" s="63">
        <v>229.16964692279208</v>
      </c>
      <c r="N26" s="63">
        <v>425.91218367534378</v>
      </c>
      <c r="O26" s="63">
        <v>279.54736251460622</v>
      </c>
      <c r="P26" s="63">
        <v>106.05615360349817</v>
      </c>
      <c r="Q26" s="63">
        <v>71.809521635812473</v>
      </c>
      <c r="R26" s="63">
        <v>67.767686665445993</v>
      </c>
      <c r="S26" s="66">
        <v>98.060342747515278</v>
      </c>
      <c r="T26" s="65">
        <v>8.2477590000000003</v>
      </c>
      <c r="U26" s="65">
        <v>3.5053916963759995</v>
      </c>
      <c r="V26" s="65">
        <v>1.9696200000000001</v>
      </c>
      <c r="W26" s="66">
        <v>27.868954500000005</v>
      </c>
      <c r="X26" s="65">
        <v>0.23723666666666668</v>
      </c>
      <c r="Y26" s="65">
        <v>6.0867719999999998</v>
      </c>
      <c r="Z26" s="65">
        <v>1.82023</v>
      </c>
      <c r="AA26" s="65">
        <v>7.2350649999999987</v>
      </c>
      <c r="AB26" s="63">
        <v>125</v>
      </c>
      <c r="AC26" s="63">
        <v>52.738209999999995</v>
      </c>
      <c r="AD26" s="63">
        <v>24.021120000000003</v>
      </c>
      <c r="AE26" s="67">
        <v>0.05</v>
      </c>
      <c r="AF26" s="67">
        <v>0.02</v>
      </c>
      <c r="AG26" s="48"/>
      <c r="AH26" s="65">
        <v>7.9717587956517475</v>
      </c>
      <c r="AI26" s="65">
        <v>2.3441557681857255</v>
      </c>
      <c r="AJ26" s="65">
        <v>11.596217221155326</v>
      </c>
      <c r="AK26" s="65">
        <v>2.8271865006431645</v>
      </c>
      <c r="AL26" s="68">
        <v>7.3182311878145532</v>
      </c>
      <c r="AM26" s="65">
        <v>6.5539229100700691</v>
      </c>
      <c r="AN26" s="65">
        <v>5.7455841767478066</v>
      </c>
      <c r="AO26" s="65">
        <v>7.8494712555503661</v>
      </c>
      <c r="AP26" s="65">
        <v>7.3337236165886264</v>
      </c>
      <c r="AQ26" s="48"/>
      <c r="AR26" s="65">
        <f t="shared" si="7"/>
        <v>8.3703158264559967</v>
      </c>
      <c r="AS26" s="65">
        <f t="shared" si="7"/>
        <v>2.461354467576927</v>
      </c>
      <c r="AT26" s="65">
        <f t="shared" si="7"/>
        <v>12.175983120086658</v>
      </c>
      <c r="AU26" s="65">
        <f t="shared" si="7"/>
        <v>2.9685348637974553</v>
      </c>
      <c r="AV26" s="68">
        <f t="shared" si="7"/>
        <v>7.6841143721559284</v>
      </c>
      <c r="AW26" s="65">
        <f t="shared" si="7"/>
        <v>6.8815936439841794</v>
      </c>
      <c r="AX26" s="65">
        <f t="shared" si="7"/>
        <v>6.0328411081754805</v>
      </c>
      <c r="AY26" s="65">
        <f t="shared" si="7"/>
        <v>8.2419143834962227</v>
      </c>
      <c r="AZ26" s="69">
        <f t="shared" si="7"/>
        <v>7.7003813622997601</v>
      </c>
      <c r="BB26" s="360"/>
      <c r="BC26" s="361"/>
      <c r="BD26" s="40" t="s">
        <v>350</v>
      </c>
      <c r="BE26" s="352"/>
      <c r="BF26" s="41" t="s">
        <v>351</v>
      </c>
      <c r="BG26" s="42"/>
      <c r="BH26" s="63"/>
      <c r="BI26" s="64"/>
      <c r="BJ26" s="65"/>
      <c r="BK26" s="65"/>
      <c r="BL26" s="63"/>
      <c r="BM26" s="63"/>
      <c r="BN26" s="63"/>
      <c r="BO26" s="63"/>
      <c r="BP26" s="63"/>
      <c r="BQ26" s="63"/>
      <c r="BR26" s="63"/>
      <c r="BS26" s="63"/>
      <c r="BT26" s="63"/>
      <c r="BU26" s="63"/>
      <c r="BV26" s="66"/>
      <c r="BW26" s="65"/>
      <c r="BX26" s="65"/>
      <c r="BY26" s="65"/>
      <c r="BZ26" s="66"/>
      <c r="CA26" s="65"/>
      <c r="CB26" s="65"/>
      <c r="CC26" s="65"/>
      <c r="CD26" s="65"/>
      <c r="CE26" s="63"/>
      <c r="CF26" s="63"/>
      <c r="CG26" s="63"/>
      <c r="CH26" s="67"/>
      <c r="CI26" s="67"/>
      <c r="CJ26" s="48"/>
      <c r="CK26" s="65"/>
      <c r="CL26" s="65"/>
      <c r="CM26" s="65"/>
      <c r="CN26" s="65"/>
      <c r="CO26" s="68"/>
      <c r="CP26" s="65"/>
      <c r="CQ26" s="65"/>
      <c r="CR26" s="65"/>
      <c r="CS26" s="65"/>
      <c r="CT26" s="48"/>
      <c r="CU26" s="65"/>
      <c r="CV26" s="65"/>
      <c r="CW26" s="65"/>
      <c r="CX26" s="65"/>
      <c r="CY26" s="68"/>
      <c r="CZ26" s="65"/>
      <c r="DA26" s="65"/>
      <c r="DB26" s="65"/>
      <c r="DC26" s="69"/>
    </row>
    <row r="27" spans="1:107" ht="15" x14ac:dyDescent="0.25">
      <c r="A27" s="566">
        <f t="shared" si="6"/>
        <v>0</v>
      </c>
      <c r="B27" s="51"/>
      <c r="C27" s="41" t="s">
        <v>354</v>
      </c>
      <c r="D27" s="42">
        <v>5</v>
      </c>
      <c r="E27" s="63">
        <v>200</v>
      </c>
      <c r="F27" s="64">
        <v>5.2705410047191821</v>
      </c>
      <c r="G27" s="65">
        <v>5.2074171201533597</v>
      </c>
      <c r="H27" s="65">
        <v>9.2187618284834851</v>
      </c>
      <c r="I27" s="63">
        <v>87.691682602627452</v>
      </c>
      <c r="J27" s="63">
        <v>82.676920583298426</v>
      </c>
      <c r="K27" s="63">
        <v>903.02757962769226</v>
      </c>
      <c r="L27" s="63">
        <v>124.77345214878906</v>
      </c>
      <c r="M27" s="63">
        <v>255.0340954665499</v>
      </c>
      <c r="N27" s="63">
        <v>466.36089386499032</v>
      </c>
      <c r="O27" s="63">
        <v>306.69814863137913</v>
      </c>
      <c r="P27" s="63">
        <v>94.283990630114403</v>
      </c>
      <c r="Q27" s="63">
        <v>67.742048921936728</v>
      </c>
      <c r="R27" s="63">
        <v>65.936893242056968</v>
      </c>
      <c r="S27" s="66">
        <v>96.972420372307695</v>
      </c>
      <c r="T27" s="65">
        <v>8.2477590000000003</v>
      </c>
      <c r="U27" s="65">
        <v>3.2468008079699993</v>
      </c>
      <c r="V27" s="65">
        <v>1.8840500000000002</v>
      </c>
      <c r="W27" s="66">
        <v>24.538954500000003</v>
      </c>
      <c r="X27" s="65">
        <v>0.22419666666666668</v>
      </c>
      <c r="Y27" s="65">
        <v>5.7015080000000005</v>
      </c>
      <c r="Z27" s="65">
        <v>1.6420300000000001</v>
      </c>
      <c r="AA27" s="65">
        <v>6.6646549999999998</v>
      </c>
      <c r="AB27" s="63">
        <v>75</v>
      </c>
      <c r="AC27" s="63">
        <v>46.60474</v>
      </c>
      <c r="AD27" s="63">
        <v>22.671120000000002</v>
      </c>
      <c r="AE27" s="67">
        <v>0.05</v>
      </c>
      <c r="AF27" s="67">
        <v>0.02</v>
      </c>
      <c r="AG27" s="48"/>
      <c r="AH27" s="65">
        <v>6.9801496849011597</v>
      </c>
      <c r="AI27" s="65">
        <v>1.9451021133290047</v>
      </c>
      <c r="AJ27" s="65">
        <v>10.014806079199081</v>
      </c>
      <c r="AK27" s="65">
        <v>2.4739517492044487</v>
      </c>
      <c r="AL27" s="68">
        <v>6.3155694093789281</v>
      </c>
      <c r="AM27" s="65">
        <v>5.616067257979779</v>
      </c>
      <c r="AN27" s="65">
        <v>4.9918733852298836</v>
      </c>
      <c r="AO27" s="65">
        <v>6.7370092282703098</v>
      </c>
      <c r="AP27" s="65">
        <v>6.2364373447688948</v>
      </c>
      <c r="AQ27" s="48"/>
      <c r="AR27" s="65">
        <f t="shared" si="7"/>
        <v>7.9598765558320101</v>
      </c>
      <c r="AS27" s="65">
        <f t="shared" si="7"/>
        <v>2.2181147123646645</v>
      </c>
      <c r="AT27" s="65">
        <f t="shared" si="7"/>
        <v>11.420474304935977</v>
      </c>
      <c r="AU27" s="65">
        <f t="shared" si="7"/>
        <v>2.8211931574116282</v>
      </c>
      <c r="AV27" s="68">
        <f t="shared" si="7"/>
        <v>7.2020164534848359</v>
      </c>
      <c r="AW27" s="65">
        <f t="shared" si="7"/>
        <v>6.4043328754778708</v>
      </c>
      <c r="AX27" s="65">
        <f t="shared" si="7"/>
        <v>5.6925277712487583</v>
      </c>
      <c r="AY27" s="65">
        <f t="shared" si="7"/>
        <v>7.6826091464100301</v>
      </c>
      <c r="AZ27" s="69">
        <f t="shared" si="7"/>
        <v>7.1117774909499065</v>
      </c>
      <c r="BB27" s="360"/>
      <c r="BC27" s="361"/>
      <c r="BD27" s="51"/>
      <c r="BE27" s="41"/>
      <c r="BF27" s="41" t="s">
        <v>352</v>
      </c>
      <c r="BG27" s="42"/>
      <c r="BH27" s="63"/>
      <c r="BI27" s="64"/>
      <c r="BJ27" s="65"/>
      <c r="BK27" s="65"/>
      <c r="BL27" s="63"/>
      <c r="BM27" s="63"/>
      <c r="BN27" s="63"/>
      <c r="BO27" s="63"/>
      <c r="BP27" s="63"/>
      <c r="BQ27" s="63"/>
      <c r="BR27" s="63"/>
      <c r="BS27" s="63"/>
      <c r="BT27" s="63"/>
      <c r="BU27" s="63"/>
      <c r="BV27" s="66"/>
      <c r="BW27" s="65"/>
      <c r="BX27" s="65"/>
      <c r="BY27" s="65"/>
      <c r="BZ27" s="66"/>
      <c r="CA27" s="65"/>
      <c r="CB27" s="65"/>
      <c r="CC27" s="65"/>
      <c r="CD27" s="65"/>
      <c r="CE27" s="63"/>
      <c r="CF27" s="63"/>
      <c r="CG27" s="63"/>
      <c r="CH27" s="67"/>
      <c r="CI27" s="67"/>
      <c r="CJ27" s="48"/>
      <c r="CK27" s="65"/>
      <c r="CL27" s="65"/>
      <c r="CM27" s="65"/>
      <c r="CN27" s="65"/>
      <c r="CO27" s="68"/>
      <c r="CP27" s="65"/>
      <c r="CQ27" s="65"/>
      <c r="CR27" s="65"/>
      <c r="CS27" s="65"/>
      <c r="CT27" s="48"/>
      <c r="CU27" s="65"/>
      <c r="CV27" s="65"/>
      <c r="CW27" s="65"/>
      <c r="CX27" s="65"/>
      <c r="CY27" s="68"/>
      <c r="CZ27" s="65"/>
      <c r="DA27" s="65"/>
      <c r="DB27" s="65"/>
      <c r="DC27" s="69"/>
    </row>
    <row r="28" spans="1:107" ht="15" x14ac:dyDescent="0.25">
      <c r="A28" s="566">
        <f t="shared" si="6"/>
        <v>0</v>
      </c>
      <c r="B28" s="53" t="str">
        <f>IF($BE$6=1,BD30,BD31)</f>
        <v>L 2c+</v>
      </c>
      <c r="C28" s="54" t="s">
        <v>356</v>
      </c>
      <c r="D28" s="55">
        <v>1</v>
      </c>
      <c r="E28" s="78">
        <v>130</v>
      </c>
      <c r="F28" s="79">
        <v>6.4678438297687544</v>
      </c>
      <c r="G28" s="80">
        <v>6.7356142703570079</v>
      </c>
      <c r="H28" s="80">
        <v>10.930954610991973</v>
      </c>
      <c r="I28" s="78">
        <v>114.11633927872208</v>
      </c>
      <c r="J28" s="78">
        <v>152.35786940958511</v>
      </c>
      <c r="K28" s="78">
        <v>876.00906919225054</v>
      </c>
      <c r="L28" s="78">
        <v>228.37609985695622</v>
      </c>
      <c r="M28" s="78">
        <v>168.32088397593793</v>
      </c>
      <c r="N28" s="78">
        <v>289.25527791280354</v>
      </c>
      <c r="O28" s="78">
        <v>213.6999478950525</v>
      </c>
      <c r="P28" s="78">
        <v>87.748805783818639</v>
      </c>
      <c r="Q28" s="78">
        <v>79.471536763499671</v>
      </c>
      <c r="R28" s="78">
        <v>74.533203802151618</v>
      </c>
      <c r="S28" s="81">
        <v>123.99093080774939</v>
      </c>
      <c r="T28" s="80">
        <v>13.622166093483948</v>
      </c>
      <c r="U28" s="80">
        <v>3.7286520362568947</v>
      </c>
      <c r="V28" s="80">
        <v>2.81525098777789</v>
      </c>
      <c r="W28" s="81">
        <v>28.50985321442154</v>
      </c>
      <c r="X28" s="80">
        <v>0.21395666666666668</v>
      </c>
      <c r="Y28" s="80">
        <v>5.8611240000000002</v>
      </c>
      <c r="Z28" s="80">
        <v>2.7923042980604813</v>
      </c>
      <c r="AA28" s="80">
        <v>11.01999</v>
      </c>
      <c r="AB28" s="78">
        <v>200</v>
      </c>
      <c r="AC28" s="78">
        <v>96.851904999999988</v>
      </c>
      <c r="AD28" s="78">
        <v>32.570165000000003</v>
      </c>
      <c r="AE28" s="82">
        <v>0.15</v>
      </c>
      <c r="AF28" s="82">
        <v>0.02</v>
      </c>
      <c r="AG28" s="48"/>
      <c r="AH28" s="72">
        <v>12.819245671556956</v>
      </c>
      <c r="AI28" s="72">
        <v>2.7935049937720224</v>
      </c>
      <c r="AJ28" s="72">
        <v>17.878446662256597</v>
      </c>
      <c r="AK28" s="72">
        <v>4.7087168028360056</v>
      </c>
      <c r="AL28" s="75">
        <v>11.204028177806759</v>
      </c>
      <c r="AM28" s="72">
        <v>9.658273766663612</v>
      </c>
      <c r="AN28" s="72">
        <v>9.2182162799431655</v>
      </c>
      <c r="AO28" s="72">
        <v>12.206607317798987</v>
      </c>
      <c r="AP28" s="72">
        <v>10.651604135250246</v>
      </c>
      <c r="AQ28" s="48"/>
      <c r="AR28" s="72">
        <f t="shared" si="7"/>
        <v>11.233488344072047</v>
      </c>
      <c r="AS28" s="72">
        <f t="shared" si="7"/>
        <v>2.4479448003927464</v>
      </c>
      <c r="AT28" s="72">
        <f t="shared" si="7"/>
        <v>15.666859605958441</v>
      </c>
      <c r="AU28" s="72">
        <f t="shared" si="7"/>
        <v>4.1262424229498436</v>
      </c>
      <c r="AV28" s="75">
        <f t="shared" si="7"/>
        <v>9.8180753506661436</v>
      </c>
      <c r="AW28" s="72">
        <f t="shared" si="7"/>
        <v>8.4635327663936692</v>
      </c>
      <c r="AX28" s="72">
        <f t="shared" si="7"/>
        <v>8.0779109619247809</v>
      </c>
      <c r="AY28" s="72">
        <f t="shared" si="7"/>
        <v>10.696634149808386</v>
      </c>
      <c r="AZ28" s="76">
        <f t="shared" si="7"/>
        <v>9.3339868791570364</v>
      </c>
      <c r="BB28" s="360"/>
      <c r="BC28" s="361"/>
      <c r="BD28" s="51"/>
      <c r="BE28" s="41"/>
      <c r="BF28" s="41" t="s">
        <v>353</v>
      </c>
      <c r="BG28" s="42"/>
      <c r="BH28" s="63"/>
      <c r="BI28" s="64"/>
      <c r="BJ28" s="65"/>
      <c r="BK28" s="65"/>
      <c r="BL28" s="63"/>
      <c r="BM28" s="63"/>
      <c r="BN28" s="63"/>
      <c r="BO28" s="63"/>
      <c r="BP28" s="63"/>
      <c r="BQ28" s="63"/>
      <c r="BR28" s="63"/>
      <c r="BS28" s="63"/>
      <c r="BT28" s="63"/>
      <c r="BU28" s="63"/>
      <c r="BV28" s="66"/>
      <c r="BW28" s="65"/>
      <c r="BX28" s="65"/>
      <c r="BY28" s="65"/>
      <c r="BZ28" s="66"/>
      <c r="CA28" s="65"/>
      <c r="CB28" s="65"/>
      <c r="CC28" s="65"/>
      <c r="CD28" s="65"/>
      <c r="CE28" s="63"/>
      <c r="CF28" s="63"/>
      <c r="CG28" s="63"/>
      <c r="CH28" s="67"/>
      <c r="CI28" s="67"/>
      <c r="CJ28" s="48"/>
      <c r="CK28" s="65"/>
      <c r="CL28" s="65"/>
      <c r="CM28" s="65"/>
      <c r="CN28" s="65"/>
      <c r="CO28" s="68"/>
      <c r="CP28" s="65"/>
      <c r="CQ28" s="65"/>
      <c r="CR28" s="65"/>
      <c r="CS28" s="65"/>
      <c r="CT28" s="48"/>
      <c r="CU28" s="65"/>
      <c r="CV28" s="65"/>
      <c r="CW28" s="65"/>
      <c r="CX28" s="65"/>
      <c r="CY28" s="68"/>
      <c r="CZ28" s="65"/>
      <c r="DA28" s="65"/>
      <c r="DB28" s="65"/>
      <c r="DC28" s="69"/>
    </row>
    <row r="29" spans="1:107" ht="15" x14ac:dyDescent="0.25">
      <c r="A29" s="566">
        <f t="shared" si="6"/>
        <v>0</v>
      </c>
      <c r="B29" s="40"/>
      <c r="C29" s="41" t="s">
        <v>358</v>
      </c>
      <c r="D29" s="42">
        <v>2</v>
      </c>
      <c r="E29" s="83">
        <v>139.648</v>
      </c>
      <c r="F29" s="84">
        <v>6.2707040957965585</v>
      </c>
      <c r="G29" s="85">
        <v>6.4790456877131373</v>
      </c>
      <c r="H29" s="85">
        <v>10.657689292553746</v>
      </c>
      <c r="I29" s="83">
        <v>110.19320364794203</v>
      </c>
      <c r="J29" s="83">
        <v>139.94339877527784</v>
      </c>
      <c r="K29" s="83">
        <v>882.51397999999995</v>
      </c>
      <c r="L29" s="83">
        <v>209.64872784872401</v>
      </c>
      <c r="M29" s="83">
        <v>179.45182689058058</v>
      </c>
      <c r="N29" s="83">
        <v>306.56195516692986</v>
      </c>
      <c r="O29" s="83">
        <v>225.05075827180758</v>
      </c>
      <c r="P29" s="83">
        <v>103.05082560787099</v>
      </c>
      <c r="Q29" s="83">
        <v>77.448654386345225</v>
      </c>
      <c r="R29" s="83">
        <v>73.231607328742427</v>
      </c>
      <c r="S29" s="86">
        <v>117.48602</v>
      </c>
      <c r="T29" s="85">
        <v>13.622166093483948</v>
      </c>
      <c r="U29" s="85">
        <v>3.5034339971500024</v>
      </c>
      <c r="V29" s="85">
        <v>2.5805982261614395</v>
      </c>
      <c r="W29" s="86">
        <v>27.943559531589774</v>
      </c>
      <c r="X29" s="85">
        <v>0.23211666666666667</v>
      </c>
      <c r="Y29" s="85">
        <v>6.1665799999999997</v>
      </c>
      <c r="Z29" s="85">
        <v>2.5287042980604815</v>
      </c>
      <c r="AA29" s="85">
        <v>9.7679200000000002</v>
      </c>
      <c r="AB29" s="83">
        <v>125</v>
      </c>
      <c r="AC29" s="83">
        <v>87.529794999999993</v>
      </c>
      <c r="AD29" s="83">
        <v>29.720165000000001</v>
      </c>
      <c r="AE29" s="87">
        <v>0.05</v>
      </c>
      <c r="AF29" s="87">
        <v>0.02</v>
      </c>
      <c r="AG29" s="48"/>
      <c r="AH29" s="45">
        <v>11.523758644429638</v>
      </c>
      <c r="AI29" s="45">
        <v>2.6892568578081604</v>
      </c>
      <c r="AJ29" s="45">
        <v>15.843851799642177</v>
      </c>
      <c r="AK29" s="45">
        <v>4.4301681191982354</v>
      </c>
      <c r="AL29" s="49">
        <v>10.62626913986163</v>
      </c>
      <c r="AM29" s="45">
        <v>9.488410486744506</v>
      </c>
      <c r="AN29" s="45">
        <v>8.5987332006997779</v>
      </c>
      <c r="AO29" s="45">
        <v>11.608652663005724</v>
      </c>
      <c r="AP29" s="45">
        <v>9.8647592907850772</v>
      </c>
      <c r="AQ29" s="48"/>
      <c r="AR29" s="45">
        <f t="shared" si="7"/>
        <v>10.457776217530686</v>
      </c>
      <c r="AS29" s="45">
        <f t="shared" si="7"/>
        <v>2.440492488447934</v>
      </c>
      <c r="AT29" s="45">
        <f t="shared" si="7"/>
        <v>14.378247727747299</v>
      </c>
      <c r="AU29" s="45">
        <f t="shared" si="7"/>
        <v>4.0203642080797</v>
      </c>
      <c r="AV29" s="49">
        <f t="shared" si="7"/>
        <v>9.6433071987013488</v>
      </c>
      <c r="AW29" s="45">
        <f t="shared" si="7"/>
        <v>8.6107039024468115</v>
      </c>
      <c r="AX29" s="45">
        <f t="shared" si="7"/>
        <v>7.8033244483679809</v>
      </c>
      <c r="AY29" s="45">
        <f t="shared" si="7"/>
        <v>10.534817283372929</v>
      </c>
      <c r="AZ29" s="50">
        <f t="shared" si="7"/>
        <v>8.9522393071555939</v>
      </c>
      <c r="BB29" s="360"/>
      <c r="BC29" s="361"/>
      <c r="BD29" s="51"/>
      <c r="BE29" s="41"/>
      <c r="BF29" s="41" t="s">
        <v>354</v>
      </c>
      <c r="BG29" s="42"/>
      <c r="BH29" s="63"/>
      <c r="BI29" s="64"/>
      <c r="BJ29" s="65"/>
      <c r="BK29" s="65"/>
      <c r="BL29" s="63"/>
      <c r="BM29" s="63"/>
      <c r="BN29" s="63"/>
      <c r="BO29" s="63"/>
      <c r="BP29" s="63"/>
      <c r="BQ29" s="63"/>
      <c r="BR29" s="63"/>
      <c r="BS29" s="63"/>
      <c r="BT29" s="63"/>
      <c r="BU29" s="63"/>
      <c r="BV29" s="66"/>
      <c r="BW29" s="65"/>
      <c r="BX29" s="65"/>
      <c r="BY29" s="65"/>
      <c r="BZ29" s="66"/>
      <c r="CA29" s="65"/>
      <c r="CB29" s="65"/>
      <c r="CC29" s="65"/>
      <c r="CD29" s="65"/>
      <c r="CE29" s="63"/>
      <c r="CF29" s="63"/>
      <c r="CG29" s="63"/>
      <c r="CH29" s="67"/>
      <c r="CI29" s="67"/>
      <c r="CJ29" s="48"/>
      <c r="CK29" s="65"/>
      <c r="CL29" s="65"/>
      <c r="CM29" s="65"/>
      <c r="CN29" s="65"/>
      <c r="CO29" s="68"/>
      <c r="CP29" s="65"/>
      <c r="CQ29" s="65"/>
      <c r="CR29" s="65"/>
      <c r="CS29" s="65"/>
      <c r="CT29" s="48"/>
      <c r="CU29" s="65"/>
      <c r="CV29" s="65"/>
      <c r="CW29" s="65"/>
      <c r="CX29" s="65"/>
      <c r="CY29" s="68"/>
      <c r="CZ29" s="65"/>
      <c r="DA29" s="65"/>
      <c r="DB29" s="65"/>
      <c r="DC29" s="69"/>
    </row>
    <row r="30" spans="1:107" ht="15" x14ac:dyDescent="0.25">
      <c r="A30" s="566">
        <f t="shared" si="6"/>
        <v>0</v>
      </c>
      <c r="B30" s="51"/>
      <c r="C30" s="41" t="s">
        <v>359</v>
      </c>
      <c r="D30" s="42">
        <v>3</v>
      </c>
      <c r="E30" s="83">
        <v>150</v>
      </c>
      <c r="F30" s="84">
        <v>5.9891223860204184</v>
      </c>
      <c r="G30" s="85">
        <v>6.1144857028568174</v>
      </c>
      <c r="H30" s="85">
        <v>10.262996498577419</v>
      </c>
      <c r="I30" s="83">
        <v>105.79345955992916</v>
      </c>
      <c r="J30" s="83">
        <v>130.14960217345839</v>
      </c>
      <c r="K30" s="83">
        <v>886.70126809495321</v>
      </c>
      <c r="L30" s="83">
        <v>194.96824759364915</v>
      </c>
      <c r="M30" s="83">
        <v>197.32587666987604</v>
      </c>
      <c r="N30" s="83">
        <v>332.32415409917809</v>
      </c>
      <c r="O30" s="83">
        <v>247.25926598476929</v>
      </c>
      <c r="P30" s="83">
        <v>98.611312152321489</v>
      </c>
      <c r="Q30" s="83">
        <v>74.560016379147328</v>
      </c>
      <c r="R30" s="83">
        <v>72.136297071549521</v>
      </c>
      <c r="S30" s="86">
        <v>113.29873190504682</v>
      </c>
      <c r="T30" s="85">
        <v>13.622166093483948</v>
      </c>
      <c r="U30" s="85">
        <v>3.2782159580431105</v>
      </c>
      <c r="V30" s="85">
        <v>2.3916044150954483</v>
      </c>
      <c r="W30" s="86">
        <v>26.568274873284047</v>
      </c>
      <c r="X30" s="85">
        <v>0.23987666666666665</v>
      </c>
      <c r="Y30" s="85">
        <v>6.2417959999999999</v>
      </c>
      <c r="Z30" s="85">
        <v>2.2937042980604816</v>
      </c>
      <c r="AA30" s="85">
        <v>8.7430700000000012</v>
      </c>
      <c r="AB30" s="83">
        <v>125</v>
      </c>
      <c r="AC30" s="83">
        <v>79.270564999999991</v>
      </c>
      <c r="AD30" s="83">
        <v>27.370165</v>
      </c>
      <c r="AE30" s="87">
        <v>0.05</v>
      </c>
      <c r="AF30" s="87">
        <v>0.02</v>
      </c>
      <c r="AG30" s="48"/>
      <c r="AH30" s="45">
        <v>10.6</v>
      </c>
      <c r="AI30" s="45">
        <v>2.5499999999999998</v>
      </c>
      <c r="AJ30" s="45">
        <v>14.2</v>
      </c>
      <c r="AK30" s="45">
        <v>4.05</v>
      </c>
      <c r="AL30" s="49">
        <v>9.6999999999999993</v>
      </c>
      <c r="AM30" s="45">
        <v>8.8000000000000007</v>
      </c>
      <c r="AN30" s="45">
        <v>7.9</v>
      </c>
      <c r="AO30" s="45">
        <v>10.8</v>
      </c>
      <c r="AP30" s="45">
        <v>9.1999999999999993</v>
      </c>
      <c r="AQ30" s="48"/>
      <c r="AR30" s="45">
        <f t="shared" si="7"/>
        <v>10.019522987614735</v>
      </c>
      <c r="AS30" s="45">
        <f t="shared" si="7"/>
        <v>2.4103569451337332</v>
      </c>
      <c r="AT30" s="45">
        <f t="shared" si="7"/>
        <v>13.422379851332945</v>
      </c>
      <c r="AU30" s="45">
        <f t="shared" si="7"/>
        <v>3.8282139716829882</v>
      </c>
      <c r="AV30" s="49">
        <f t="shared" si="7"/>
        <v>9.16880877168518</v>
      </c>
      <c r="AW30" s="45">
        <f t="shared" si="7"/>
        <v>8.3180945557556285</v>
      </c>
      <c r="AX30" s="45">
        <f t="shared" si="7"/>
        <v>7.4673803398260752</v>
      </c>
      <c r="AY30" s="45">
        <f t="shared" si="7"/>
        <v>10.208570591154634</v>
      </c>
      <c r="AZ30" s="50">
        <f t="shared" si="7"/>
        <v>8.696189762835429</v>
      </c>
      <c r="BB30" s="360"/>
      <c r="BC30" s="361"/>
      <c r="BD30" s="53" t="s">
        <v>355</v>
      </c>
      <c r="BE30" s="54"/>
      <c r="BF30" s="54" t="s">
        <v>356</v>
      </c>
      <c r="BG30" s="55"/>
      <c r="BH30" s="78"/>
      <c r="BI30" s="79"/>
      <c r="BJ30" s="80"/>
      <c r="BK30" s="80"/>
      <c r="BL30" s="78"/>
      <c r="BM30" s="78"/>
      <c r="BN30" s="78"/>
      <c r="BO30" s="78"/>
      <c r="BP30" s="78"/>
      <c r="BQ30" s="78"/>
      <c r="BR30" s="78"/>
      <c r="BS30" s="78"/>
      <c r="BT30" s="78"/>
      <c r="BU30" s="78"/>
      <c r="BV30" s="81"/>
      <c r="BW30" s="80"/>
      <c r="BX30" s="80"/>
      <c r="BY30" s="80"/>
      <c r="BZ30" s="81"/>
      <c r="CA30" s="80"/>
      <c r="CB30" s="80"/>
      <c r="CC30" s="80"/>
      <c r="CD30" s="80"/>
      <c r="CE30" s="78"/>
      <c r="CF30" s="78"/>
      <c r="CG30" s="78"/>
      <c r="CH30" s="82"/>
      <c r="CI30" s="82"/>
      <c r="CJ30" s="48"/>
      <c r="CK30" s="72"/>
      <c r="CL30" s="72"/>
      <c r="CM30" s="72"/>
      <c r="CN30" s="72"/>
      <c r="CO30" s="75"/>
      <c r="CP30" s="72"/>
      <c r="CQ30" s="72"/>
      <c r="CR30" s="72"/>
      <c r="CS30" s="72"/>
      <c r="CT30" s="48"/>
      <c r="CU30" s="72"/>
      <c r="CV30" s="72"/>
      <c r="CW30" s="72"/>
      <c r="CX30" s="72"/>
      <c r="CY30" s="75"/>
      <c r="CZ30" s="72"/>
      <c r="DA30" s="72"/>
      <c r="DB30" s="72"/>
      <c r="DC30" s="76"/>
    </row>
    <row r="31" spans="1:107" ht="15" x14ac:dyDescent="0.25">
      <c r="A31" s="566">
        <f t="shared" si="6"/>
        <v>0</v>
      </c>
      <c r="B31" s="51"/>
      <c r="C31" s="41" t="s">
        <v>360</v>
      </c>
      <c r="D31" s="42">
        <v>4</v>
      </c>
      <c r="E31" s="83">
        <v>160</v>
      </c>
      <c r="F31" s="84">
        <v>5.8181638827223274</v>
      </c>
      <c r="G31" s="85">
        <v>5.8878075111032473</v>
      </c>
      <c r="H31" s="85">
        <v>10.027923526232501</v>
      </c>
      <c r="I31" s="83">
        <v>102.49492786617785</v>
      </c>
      <c r="J31" s="83">
        <v>120.910180976955</v>
      </c>
      <c r="K31" s="83">
        <v>895</v>
      </c>
      <c r="L31" s="83">
        <v>181.19875999999999</v>
      </c>
      <c r="M31" s="83">
        <v>215.46935211641687</v>
      </c>
      <c r="N31" s="83">
        <v>355.74231322971275</v>
      </c>
      <c r="O31" s="83">
        <v>272.24126000000001</v>
      </c>
      <c r="P31" s="83">
        <v>88.213017907667734</v>
      </c>
      <c r="Q31" s="83">
        <v>72.61134592173876</v>
      </c>
      <c r="R31" s="83">
        <v>70.971125093005497</v>
      </c>
      <c r="S31" s="86">
        <v>105</v>
      </c>
      <c r="T31" s="85">
        <v>13.622166093483948</v>
      </c>
      <c r="U31" s="85">
        <v>3.0529979189362182</v>
      </c>
      <c r="V31" s="85">
        <v>2.2482695545799176</v>
      </c>
      <c r="W31" s="86">
        <v>24.383999239504366</v>
      </c>
      <c r="X31" s="85">
        <v>0.23723666666666668</v>
      </c>
      <c r="Y31" s="85">
        <v>6.0867719999999998</v>
      </c>
      <c r="Z31" s="85">
        <v>2.0873042980604817</v>
      </c>
      <c r="AA31" s="85">
        <v>7.9454399999999996</v>
      </c>
      <c r="AB31" s="83">
        <v>125</v>
      </c>
      <c r="AC31" s="83">
        <v>72.074214999999995</v>
      </c>
      <c r="AD31" s="83">
        <v>25.520165000000006</v>
      </c>
      <c r="AE31" s="87">
        <v>0.05</v>
      </c>
      <c r="AF31" s="87">
        <v>0.02</v>
      </c>
      <c r="AG31" s="48"/>
      <c r="AH31" s="45">
        <v>9.9172400853747451</v>
      </c>
      <c r="AI31" s="45">
        <v>2.2804967583736691</v>
      </c>
      <c r="AJ31" s="45">
        <v>13</v>
      </c>
      <c r="AK31" s="45">
        <v>3.6539879342105581</v>
      </c>
      <c r="AL31" s="49">
        <v>8.6293337255418781</v>
      </c>
      <c r="AM31" s="45">
        <v>7.824997124413831</v>
      </c>
      <c r="AN31" s="45">
        <v>7.1063776997040415</v>
      </c>
      <c r="AO31" s="45">
        <v>9.7223072398626105</v>
      </c>
      <c r="AP31" s="45">
        <v>8.5081818802300049</v>
      </c>
      <c r="AQ31" s="48"/>
      <c r="AR31" s="45">
        <f t="shared" si="7"/>
        <v>9.6758349821204384</v>
      </c>
      <c r="AS31" s="45">
        <f t="shared" si="7"/>
        <v>2.2249849878924661</v>
      </c>
      <c r="AT31" s="45">
        <f t="shared" si="7"/>
        <v>12.683554465225249</v>
      </c>
      <c r="AU31" s="45">
        <f t="shared" si="7"/>
        <v>3.5650426906796548</v>
      </c>
      <c r="AV31" s="49">
        <f t="shared" si="7"/>
        <v>8.4192787928088872</v>
      </c>
      <c r="AW31" s="45">
        <f t="shared" si="7"/>
        <v>7.634521324441061</v>
      </c>
      <c r="AX31" s="45">
        <f t="shared" si="7"/>
        <v>6.9333945080506414</v>
      </c>
      <c r="AY31" s="45">
        <f t="shared" si="7"/>
        <v>9.4856471849577844</v>
      </c>
      <c r="AZ31" s="50">
        <f t="shared" si="7"/>
        <v>8.3010760213799877</v>
      </c>
      <c r="BB31" s="360"/>
      <c r="BC31" s="361"/>
      <c r="BD31" s="40" t="s">
        <v>357</v>
      </c>
      <c r="BE31" s="352"/>
      <c r="BF31" s="41" t="s">
        <v>358</v>
      </c>
      <c r="BG31" s="42"/>
      <c r="BH31" s="83"/>
      <c r="BI31" s="84"/>
      <c r="BJ31" s="85"/>
      <c r="BK31" s="85"/>
      <c r="BL31" s="83"/>
      <c r="BM31" s="83"/>
      <c r="BN31" s="83"/>
      <c r="BO31" s="83"/>
      <c r="BP31" s="83"/>
      <c r="BQ31" s="83"/>
      <c r="BR31" s="83"/>
      <c r="BS31" s="83"/>
      <c r="BT31" s="83"/>
      <c r="BU31" s="83"/>
      <c r="BV31" s="86"/>
      <c r="BW31" s="85"/>
      <c r="BX31" s="85"/>
      <c r="BY31" s="85"/>
      <c r="BZ31" s="86"/>
      <c r="CA31" s="85"/>
      <c r="CB31" s="85"/>
      <c r="CC31" s="85"/>
      <c r="CD31" s="85"/>
      <c r="CE31" s="83"/>
      <c r="CF31" s="83"/>
      <c r="CG31" s="83"/>
      <c r="CH31" s="87"/>
      <c r="CI31" s="87"/>
      <c r="CJ31" s="48"/>
      <c r="CK31" s="45"/>
      <c r="CL31" s="45"/>
      <c r="CM31" s="45"/>
      <c r="CN31" s="45"/>
      <c r="CO31" s="49"/>
      <c r="CP31" s="45"/>
      <c r="CQ31" s="45"/>
      <c r="CR31" s="45"/>
      <c r="CS31" s="45"/>
      <c r="CT31" s="48"/>
      <c r="CU31" s="45"/>
      <c r="CV31" s="45"/>
      <c r="CW31" s="45"/>
      <c r="CX31" s="45"/>
      <c r="CY31" s="49"/>
      <c r="CZ31" s="45"/>
      <c r="DA31" s="45"/>
      <c r="DB31" s="45"/>
      <c r="DC31" s="50"/>
    </row>
    <row r="32" spans="1:107" ht="15" x14ac:dyDescent="0.25">
      <c r="A32" s="566">
        <f t="shared" si="6"/>
        <v>0</v>
      </c>
      <c r="B32" s="51"/>
      <c r="C32" s="41" t="s">
        <v>361</v>
      </c>
      <c r="D32" s="42">
        <v>5</v>
      </c>
      <c r="E32" s="83">
        <v>170</v>
      </c>
      <c r="F32" s="84">
        <v>5.2824184892400812</v>
      </c>
      <c r="G32" s="85">
        <v>5.2023023738725644</v>
      </c>
      <c r="H32" s="85">
        <v>9.2569486774838587</v>
      </c>
      <c r="I32" s="83">
        <v>94.352833958839625</v>
      </c>
      <c r="J32" s="83">
        <v>106.69864656804273</v>
      </c>
      <c r="K32" s="83">
        <v>900.96304699687278</v>
      </c>
      <c r="L32" s="83">
        <v>160.14249426802871</v>
      </c>
      <c r="M32" s="83">
        <v>251.43008306805194</v>
      </c>
      <c r="N32" s="83">
        <v>412.98407233153</v>
      </c>
      <c r="O32" s="83">
        <v>304.77691858893422</v>
      </c>
      <c r="P32" s="83">
        <v>77.853471503411143</v>
      </c>
      <c r="Q32" s="83">
        <v>67.009944626849375</v>
      </c>
      <c r="R32" s="83">
        <v>69.172879264162802</v>
      </c>
      <c r="S32" s="86">
        <v>99.036953003127223</v>
      </c>
      <c r="T32" s="85">
        <v>13.622166093483948</v>
      </c>
      <c r="U32" s="85">
        <v>2.8277798798293254</v>
      </c>
      <c r="V32" s="85">
        <v>2.1505936446148466</v>
      </c>
      <c r="W32" s="86">
        <v>21.390732630250728</v>
      </c>
      <c r="X32" s="85">
        <v>0.22419666666666668</v>
      </c>
      <c r="Y32" s="85">
        <v>5.7015080000000005</v>
      </c>
      <c r="Z32" s="85">
        <v>1.9095042980604815</v>
      </c>
      <c r="AA32" s="85">
        <v>7.3750300000000006</v>
      </c>
      <c r="AB32" s="83">
        <v>75</v>
      </c>
      <c r="AC32" s="83">
        <v>65.940744999999993</v>
      </c>
      <c r="AD32" s="83">
        <v>24.170165000000004</v>
      </c>
      <c r="AE32" s="87">
        <v>0.05</v>
      </c>
      <c r="AF32" s="87">
        <v>0.02</v>
      </c>
      <c r="AG32" s="48"/>
      <c r="AH32" s="45">
        <v>8.824448373059198</v>
      </c>
      <c r="AI32" s="45">
        <v>1.8957463833050021</v>
      </c>
      <c r="AJ32" s="45">
        <v>12.088181954036138</v>
      </c>
      <c r="AK32" s="45">
        <v>3.2132318643335993</v>
      </c>
      <c r="AL32" s="49">
        <v>7.5507909168102563</v>
      </c>
      <c r="AM32" s="45">
        <v>6.7388620681392286</v>
      </c>
      <c r="AN32" s="45">
        <v>6.2286070733582406</v>
      </c>
      <c r="AO32" s="45">
        <v>8.367473300454396</v>
      </c>
      <c r="AP32" s="45">
        <v>7.4130480164596992</v>
      </c>
      <c r="AQ32" s="48"/>
      <c r="AR32" s="45">
        <f t="shared" si="7"/>
        <v>9.3526055369028605</v>
      </c>
      <c r="AS32" s="45">
        <f t="shared" si="7"/>
        <v>2.0092097966363154</v>
      </c>
      <c r="AT32" s="45">
        <f t="shared" si="7"/>
        <v>12.811678724254824</v>
      </c>
      <c r="AU32" s="45">
        <f t="shared" si="7"/>
        <v>3.4055488632544262</v>
      </c>
      <c r="AV32" s="49">
        <f t="shared" si="7"/>
        <v>8.0027176715266499</v>
      </c>
      <c r="AW32" s="45">
        <f t="shared" si="7"/>
        <v>7.1421935996951431</v>
      </c>
      <c r="AX32" s="45">
        <f t="shared" si="7"/>
        <v>6.6013990380780738</v>
      </c>
      <c r="AY32" s="45">
        <f t="shared" si="7"/>
        <v>8.8682797849024997</v>
      </c>
      <c r="AZ32" s="50">
        <f t="shared" si="7"/>
        <v>7.8567306411734901</v>
      </c>
      <c r="BB32" s="360"/>
      <c r="BC32" s="361"/>
      <c r="BD32" s="51"/>
      <c r="BE32" s="41"/>
      <c r="BF32" s="41" t="s">
        <v>359</v>
      </c>
      <c r="BG32" s="42"/>
      <c r="BH32" s="83"/>
      <c r="BI32" s="84"/>
      <c r="BJ32" s="85"/>
      <c r="BK32" s="85"/>
      <c r="BL32" s="83"/>
      <c r="BM32" s="83"/>
      <c r="BN32" s="83"/>
      <c r="BO32" s="83"/>
      <c r="BP32" s="83"/>
      <c r="BQ32" s="83"/>
      <c r="BR32" s="83"/>
      <c r="BS32" s="83"/>
      <c r="BT32" s="83"/>
      <c r="BU32" s="83"/>
      <c r="BV32" s="86"/>
      <c r="BW32" s="85"/>
      <c r="BX32" s="85"/>
      <c r="BY32" s="85"/>
      <c r="BZ32" s="86"/>
      <c r="CA32" s="85"/>
      <c r="CB32" s="85"/>
      <c r="CC32" s="85"/>
      <c r="CD32" s="85"/>
      <c r="CE32" s="83"/>
      <c r="CF32" s="83"/>
      <c r="CG32" s="83"/>
      <c r="CH32" s="87"/>
      <c r="CI32" s="87"/>
      <c r="CJ32" s="48"/>
      <c r="CK32" s="45"/>
      <c r="CL32" s="45"/>
      <c r="CM32" s="45"/>
      <c r="CN32" s="45"/>
      <c r="CO32" s="49"/>
      <c r="CP32" s="45"/>
      <c r="CQ32" s="45"/>
      <c r="CR32" s="45"/>
      <c r="CS32" s="45"/>
      <c r="CT32" s="48"/>
      <c r="CU32" s="45"/>
      <c r="CV32" s="45"/>
      <c r="CW32" s="45"/>
      <c r="CX32" s="45"/>
      <c r="CY32" s="49"/>
      <c r="CZ32" s="45"/>
      <c r="DA32" s="45"/>
      <c r="DB32" s="45"/>
      <c r="DC32" s="50"/>
    </row>
    <row r="33" spans="1:107" ht="15" x14ac:dyDescent="0.25">
      <c r="A33" s="566">
        <f t="shared" si="6"/>
        <v>0</v>
      </c>
      <c r="B33" s="53" t="str">
        <f>IF($BE$6=1,BD35,BD36)</f>
        <v>DF 2c+</v>
      </c>
      <c r="C33" s="54" t="s">
        <v>363</v>
      </c>
      <c r="D33" s="55">
        <v>1</v>
      </c>
      <c r="E33" s="56">
        <v>120</v>
      </c>
      <c r="F33" s="57">
        <v>6.1546457024641379</v>
      </c>
      <c r="G33" s="58">
        <v>6.3727845149121043</v>
      </c>
      <c r="H33" s="58">
        <v>10.444599723078774</v>
      </c>
      <c r="I33" s="56">
        <v>105.1962226446461</v>
      </c>
      <c r="J33" s="56">
        <v>122.96518743919134</v>
      </c>
      <c r="K33" s="56">
        <v>867.52413376454149</v>
      </c>
      <c r="L33" s="56">
        <v>184.22623291229331</v>
      </c>
      <c r="M33" s="56">
        <v>157.57045011833085</v>
      </c>
      <c r="N33" s="56">
        <v>281.50620968306708</v>
      </c>
      <c r="O33" s="56">
        <v>210.31273698971773</v>
      </c>
      <c r="P33" s="56">
        <v>90.124464588897851</v>
      </c>
      <c r="Q33" s="56">
        <v>78.117781859550462</v>
      </c>
      <c r="R33" s="56">
        <v>71.643720818926113</v>
      </c>
      <c r="S33" s="59">
        <v>132.47586623545854</v>
      </c>
      <c r="T33" s="58">
        <v>10.025686</v>
      </c>
      <c r="U33" s="58">
        <v>4.5114903576359993</v>
      </c>
      <c r="V33" s="58">
        <v>3.0367800000000003</v>
      </c>
      <c r="W33" s="59">
        <v>33.55209</v>
      </c>
      <c r="X33" s="58">
        <v>0.21395666666666668</v>
      </c>
      <c r="Y33" s="58">
        <v>4.6521173333333321</v>
      </c>
      <c r="Z33" s="58">
        <v>2.52583</v>
      </c>
      <c r="AA33" s="58">
        <v>12.25874</v>
      </c>
      <c r="AB33" s="56">
        <v>200</v>
      </c>
      <c r="AC33" s="56">
        <v>77.515899999999988</v>
      </c>
      <c r="AD33" s="56">
        <v>37.034379999999999</v>
      </c>
      <c r="AE33" s="60">
        <v>0.15</v>
      </c>
      <c r="AF33" s="60">
        <v>0.02</v>
      </c>
      <c r="AG33" s="48"/>
      <c r="AH33" s="58">
        <v>10.825246639326004</v>
      </c>
      <c r="AI33" s="58">
        <v>3.262902743515236</v>
      </c>
      <c r="AJ33" s="58">
        <v>16.039645448424572</v>
      </c>
      <c r="AK33" s="58">
        <v>3.7606678171823065</v>
      </c>
      <c r="AL33" s="61">
        <v>9.9547426059260786</v>
      </c>
      <c r="AM33" s="58">
        <v>8.8300155249889514</v>
      </c>
      <c r="AN33" s="58">
        <v>7.8810257717416468</v>
      </c>
      <c r="AO33" s="58">
        <v>10.56695643702705</v>
      </c>
      <c r="AP33" s="58">
        <v>9.8612563833575351</v>
      </c>
      <c r="AQ33" s="48"/>
      <c r="AR33" s="58">
        <f t="shared" si="7"/>
        <v>10.290527898414942</v>
      </c>
      <c r="AS33" s="58">
        <f t="shared" si="7"/>
        <v>3.1017299495033717</v>
      </c>
      <c r="AT33" s="58">
        <f t="shared" si="7"/>
        <v>15.247358740823477</v>
      </c>
      <c r="AU33" s="58">
        <f t="shared" si="7"/>
        <v>3.5749076560342665</v>
      </c>
      <c r="AV33" s="61">
        <f t="shared" si="7"/>
        <v>9.4630228687519509</v>
      </c>
      <c r="AW33" s="58">
        <f t="shared" si="7"/>
        <v>8.3938522724497755</v>
      </c>
      <c r="AX33" s="58">
        <f t="shared" si="7"/>
        <v>7.4917383662755954</v>
      </c>
      <c r="AY33" s="58">
        <f t="shared" si="7"/>
        <v>10.044996076258684</v>
      </c>
      <c r="AZ33" s="62">
        <f t="shared" si="7"/>
        <v>9.374154447226644</v>
      </c>
      <c r="BB33" s="360"/>
      <c r="BC33" s="361"/>
      <c r="BD33" s="51"/>
      <c r="BE33" s="41"/>
      <c r="BF33" s="41" t="s">
        <v>360</v>
      </c>
      <c r="BG33" s="42"/>
      <c r="BH33" s="83"/>
      <c r="BI33" s="84"/>
      <c r="BJ33" s="85"/>
      <c r="BK33" s="85"/>
      <c r="BL33" s="83"/>
      <c r="BM33" s="83"/>
      <c r="BN33" s="83"/>
      <c r="BO33" s="83"/>
      <c r="BP33" s="83"/>
      <c r="BQ33" s="83"/>
      <c r="BR33" s="83"/>
      <c r="BS33" s="83"/>
      <c r="BT33" s="83"/>
      <c r="BU33" s="83"/>
      <c r="BV33" s="86"/>
      <c r="BW33" s="85"/>
      <c r="BX33" s="85"/>
      <c r="BY33" s="85"/>
      <c r="BZ33" s="86"/>
      <c r="CA33" s="85"/>
      <c r="CB33" s="85"/>
      <c r="CC33" s="85"/>
      <c r="CD33" s="85"/>
      <c r="CE33" s="83"/>
      <c r="CF33" s="83"/>
      <c r="CG33" s="83"/>
      <c r="CH33" s="87"/>
      <c r="CI33" s="87"/>
      <c r="CJ33" s="48"/>
      <c r="CK33" s="45"/>
      <c r="CL33" s="45"/>
      <c r="CM33" s="45"/>
      <c r="CN33" s="45"/>
      <c r="CO33" s="49"/>
      <c r="CP33" s="45"/>
      <c r="CQ33" s="45"/>
      <c r="CR33" s="45"/>
      <c r="CS33" s="45"/>
      <c r="CT33" s="48"/>
      <c r="CU33" s="45"/>
      <c r="CV33" s="45"/>
      <c r="CW33" s="45"/>
      <c r="CX33" s="45"/>
      <c r="CY33" s="49"/>
      <c r="CZ33" s="45"/>
      <c r="DA33" s="45"/>
      <c r="DB33" s="45"/>
      <c r="DC33" s="50"/>
    </row>
    <row r="34" spans="1:107" ht="15" x14ac:dyDescent="0.25">
      <c r="A34" s="566">
        <f t="shared" si="6"/>
        <v>0</v>
      </c>
      <c r="B34" s="40"/>
      <c r="C34" s="41" t="s">
        <v>365</v>
      </c>
      <c r="D34" s="42">
        <v>2</v>
      </c>
      <c r="E34" s="63">
        <v>130</v>
      </c>
      <c r="F34" s="64">
        <v>6.1103851318643905</v>
      </c>
      <c r="G34" s="65">
        <v>6.3143512222671179</v>
      </c>
      <c r="H34" s="65">
        <v>10.384110862795367</v>
      </c>
      <c r="I34" s="63">
        <v>103.57091477545856</v>
      </c>
      <c r="J34" s="63">
        <v>116.77108800326475</v>
      </c>
      <c r="K34" s="63">
        <v>871.56992999999989</v>
      </c>
      <c r="L34" s="63">
        <v>175.00702488476239</v>
      </c>
      <c r="M34" s="63">
        <v>161.96947720518864</v>
      </c>
      <c r="N34" s="63">
        <v>285.81702199714294</v>
      </c>
      <c r="O34" s="63">
        <v>214.75995348234542</v>
      </c>
      <c r="P34" s="63">
        <v>110.417466235262</v>
      </c>
      <c r="Q34" s="63">
        <v>77.673765716494785</v>
      </c>
      <c r="R34" s="63">
        <v>70.855572788097831</v>
      </c>
      <c r="S34" s="66">
        <v>128.43007</v>
      </c>
      <c r="T34" s="65">
        <v>10.025686</v>
      </c>
      <c r="U34" s="65">
        <v>4.2320017152719993</v>
      </c>
      <c r="V34" s="65">
        <v>2.8312100000000004</v>
      </c>
      <c r="W34" s="66">
        <v>32.922090000000004</v>
      </c>
      <c r="X34" s="65">
        <v>0.23211666666666667</v>
      </c>
      <c r="Y34" s="65">
        <v>4.9575733333333334</v>
      </c>
      <c r="Z34" s="65">
        <v>2.26213</v>
      </c>
      <c r="AA34" s="65">
        <v>11.00667</v>
      </c>
      <c r="AB34" s="63">
        <v>125</v>
      </c>
      <c r="AC34" s="63">
        <v>68.193789999999993</v>
      </c>
      <c r="AD34" s="63">
        <v>34.184379999999997</v>
      </c>
      <c r="AE34" s="67">
        <v>0.05</v>
      </c>
      <c r="AF34" s="67">
        <v>0.02</v>
      </c>
      <c r="AG34" s="48"/>
      <c r="AH34" s="65">
        <v>10.101445641851518</v>
      </c>
      <c r="AI34" s="65">
        <v>3.0943279675424287</v>
      </c>
      <c r="AJ34" s="65">
        <v>14.832000856350058</v>
      </c>
      <c r="AK34" s="65">
        <v>3.5005680313103982</v>
      </c>
      <c r="AL34" s="68">
        <v>9.473436866917595</v>
      </c>
      <c r="AM34" s="65">
        <v>8.4774203239793167</v>
      </c>
      <c r="AN34" s="65">
        <v>7.4293293272180403</v>
      </c>
      <c r="AO34" s="65">
        <v>9.9823460085640896</v>
      </c>
      <c r="AP34" s="65">
        <v>9.1646313649253877</v>
      </c>
      <c r="AQ34" s="48"/>
      <c r="AR34" s="65">
        <f t="shared" si="7"/>
        <v>9.753168313470459</v>
      </c>
      <c r="AS34" s="65">
        <f t="shared" si="7"/>
        <v>2.9876418242041436</v>
      </c>
      <c r="AT34" s="65">
        <f t="shared" si="7"/>
        <v>14.320623592546028</v>
      </c>
      <c r="AU34" s="65">
        <f t="shared" si="7"/>
        <v>3.3798755556998019</v>
      </c>
      <c r="AV34" s="68">
        <f t="shared" si="7"/>
        <v>9.1468120055287514</v>
      </c>
      <c r="AW34" s="65">
        <f t="shared" si="7"/>
        <v>8.1851360899518362</v>
      </c>
      <c r="AX34" s="65">
        <f t="shared" si="7"/>
        <v>7.1731811419497502</v>
      </c>
      <c r="AY34" s="65">
        <f t="shared" si="7"/>
        <v>9.6381749936319352</v>
      </c>
      <c r="AZ34" s="69">
        <f t="shared" si="7"/>
        <v>8.8486534900210945</v>
      </c>
      <c r="BB34" s="360"/>
      <c r="BC34" s="361"/>
      <c r="BD34" s="51"/>
      <c r="BE34" s="41"/>
      <c r="BF34" s="41" t="s">
        <v>361</v>
      </c>
      <c r="BG34" s="42"/>
      <c r="BH34" s="83"/>
      <c r="BI34" s="84"/>
      <c r="BJ34" s="85"/>
      <c r="BK34" s="85"/>
      <c r="BL34" s="83"/>
      <c r="BM34" s="83"/>
      <c r="BN34" s="83"/>
      <c r="BO34" s="83"/>
      <c r="BP34" s="83"/>
      <c r="BQ34" s="83"/>
      <c r="BR34" s="83"/>
      <c r="BS34" s="83"/>
      <c r="BT34" s="83"/>
      <c r="BU34" s="83"/>
      <c r="BV34" s="86"/>
      <c r="BW34" s="85"/>
      <c r="BX34" s="85"/>
      <c r="BY34" s="85"/>
      <c r="BZ34" s="86"/>
      <c r="CA34" s="85"/>
      <c r="CB34" s="85"/>
      <c r="CC34" s="85"/>
      <c r="CD34" s="85"/>
      <c r="CE34" s="83"/>
      <c r="CF34" s="83"/>
      <c r="CG34" s="83"/>
      <c r="CH34" s="87"/>
      <c r="CI34" s="87"/>
      <c r="CJ34" s="48"/>
      <c r="CK34" s="45"/>
      <c r="CL34" s="45"/>
      <c r="CM34" s="45"/>
      <c r="CN34" s="45"/>
      <c r="CO34" s="49"/>
      <c r="CP34" s="45"/>
      <c r="CQ34" s="45"/>
      <c r="CR34" s="45"/>
      <c r="CS34" s="45"/>
      <c r="CT34" s="48"/>
      <c r="CU34" s="45"/>
      <c r="CV34" s="45"/>
      <c r="CW34" s="45"/>
      <c r="CX34" s="45"/>
      <c r="CY34" s="49"/>
      <c r="CZ34" s="45"/>
      <c r="DA34" s="45"/>
      <c r="DB34" s="45"/>
      <c r="DC34" s="50"/>
    </row>
    <row r="35" spans="1:107" ht="15" x14ac:dyDescent="0.25">
      <c r="A35" s="566">
        <f t="shared" si="6"/>
        <v>0</v>
      </c>
      <c r="B35" s="51"/>
      <c r="C35" s="41" t="s">
        <v>366</v>
      </c>
      <c r="D35" s="42">
        <v>3</v>
      </c>
      <c r="E35" s="63">
        <v>139.70699999999999</v>
      </c>
      <c r="F35" s="64">
        <v>6.0110383477879799</v>
      </c>
      <c r="G35" s="65">
        <v>6.1899926476054237</v>
      </c>
      <c r="H35" s="65">
        <v>10.240272785683628</v>
      </c>
      <c r="I35" s="63">
        <v>100.55988351834282</v>
      </c>
      <c r="J35" s="63">
        <v>107.25217363147119</v>
      </c>
      <c r="K35" s="63">
        <v>874.21801485329922</v>
      </c>
      <c r="L35" s="63">
        <v>160.892055</v>
      </c>
      <c r="M35" s="63">
        <v>168.94295047491184</v>
      </c>
      <c r="N35" s="63">
        <v>295.87690642247435</v>
      </c>
      <c r="O35" s="63">
        <v>222.3573512224485</v>
      </c>
      <c r="P35" s="63">
        <v>92.535138664826064</v>
      </c>
      <c r="Q35" s="63">
        <v>76.9027362579357</v>
      </c>
      <c r="R35" s="63">
        <v>69.647221735382772</v>
      </c>
      <c r="S35" s="66">
        <v>125.78198514670085</v>
      </c>
      <c r="T35" s="65">
        <v>10.025686</v>
      </c>
      <c r="U35" s="65">
        <v>3.9525130729079994</v>
      </c>
      <c r="V35" s="65">
        <v>2.6656400000000002</v>
      </c>
      <c r="W35" s="66">
        <v>31.39209</v>
      </c>
      <c r="X35" s="65">
        <v>0.23987666666666665</v>
      </c>
      <c r="Y35" s="65">
        <v>5.0327893333333336</v>
      </c>
      <c r="Z35" s="65">
        <v>2.0269299999999997</v>
      </c>
      <c r="AA35" s="65">
        <v>9.9818200000000008</v>
      </c>
      <c r="AB35" s="63">
        <v>125</v>
      </c>
      <c r="AC35" s="63">
        <v>59.934559999999998</v>
      </c>
      <c r="AD35" s="63">
        <v>31.834379999999996</v>
      </c>
      <c r="AE35" s="67">
        <v>0.05</v>
      </c>
      <c r="AF35" s="67">
        <v>0.02</v>
      </c>
      <c r="AG35" s="48"/>
      <c r="AH35" s="65">
        <v>9.1</v>
      </c>
      <c r="AI35" s="65">
        <v>2.7519803655970012</v>
      </c>
      <c r="AJ35" s="65">
        <v>13.4</v>
      </c>
      <c r="AK35" s="65">
        <v>3.15</v>
      </c>
      <c r="AL35" s="68">
        <v>8.6</v>
      </c>
      <c r="AM35" s="65">
        <v>7.7</v>
      </c>
      <c r="AN35" s="65">
        <v>6.7209987550419372</v>
      </c>
      <c r="AO35" s="65">
        <v>9</v>
      </c>
      <c r="AP35" s="65">
        <v>8.0903523010174201</v>
      </c>
      <c r="AQ35" s="48"/>
      <c r="AR35" s="65">
        <f t="shared" si="7"/>
        <v>9.0493342689086322</v>
      </c>
      <c r="AS35" s="65">
        <f t="shared" si="7"/>
        <v>2.736658267006665</v>
      </c>
      <c r="AT35" s="65">
        <f t="shared" si="7"/>
        <v>13.325393319052273</v>
      </c>
      <c r="AU35" s="65">
        <f t="shared" si="7"/>
        <v>3.1324618623145262</v>
      </c>
      <c r="AV35" s="68">
        <f t="shared" si="7"/>
        <v>8.552118100287279</v>
      </c>
      <c r="AW35" s="65">
        <f t="shared" si="7"/>
        <v>7.6571289967688427</v>
      </c>
      <c r="AX35" s="65">
        <f t="shared" si="7"/>
        <v>6.6835785005816772</v>
      </c>
      <c r="AY35" s="65">
        <f t="shared" si="7"/>
        <v>8.9498910351843612</v>
      </c>
      <c r="AZ35" s="69">
        <f t="shared" si="7"/>
        <v>8.0453079478176655</v>
      </c>
      <c r="BB35" s="360"/>
      <c r="BC35" s="361"/>
      <c r="BD35" s="53" t="s">
        <v>362</v>
      </c>
      <c r="BE35" s="54"/>
      <c r="BF35" s="54" t="s">
        <v>363</v>
      </c>
      <c r="BG35" s="55"/>
      <c r="BH35" s="56"/>
      <c r="BI35" s="57"/>
      <c r="BJ35" s="58"/>
      <c r="BK35" s="58"/>
      <c r="BL35" s="56"/>
      <c r="BM35" s="56"/>
      <c r="BN35" s="56"/>
      <c r="BO35" s="56"/>
      <c r="BP35" s="56"/>
      <c r="BQ35" s="56"/>
      <c r="BR35" s="56"/>
      <c r="BS35" s="56"/>
      <c r="BT35" s="56"/>
      <c r="BU35" s="56"/>
      <c r="BV35" s="59"/>
      <c r="BW35" s="58"/>
      <c r="BX35" s="58"/>
      <c r="BY35" s="58"/>
      <c r="BZ35" s="59"/>
      <c r="CA35" s="58"/>
      <c r="CB35" s="58"/>
      <c r="CC35" s="58"/>
      <c r="CD35" s="58"/>
      <c r="CE35" s="56"/>
      <c r="CF35" s="56"/>
      <c r="CG35" s="56"/>
      <c r="CH35" s="60"/>
      <c r="CI35" s="60"/>
      <c r="CJ35" s="48"/>
      <c r="CK35" s="58"/>
      <c r="CL35" s="58"/>
      <c r="CM35" s="58"/>
      <c r="CN35" s="58"/>
      <c r="CO35" s="61"/>
      <c r="CP35" s="58"/>
      <c r="CQ35" s="58"/>
      <c r="CR35" s="58"/>
      <c r="CS35" s="58"/>
      <c r="CT35" s="48"/>
      <c r="CU35" s="58"/>
      <c r="CV35" s="58"/>
      <c r="CW35" s="58"/>
      <c r="CX35" s="58"/>
      <c r="CY35" s="61"/>
      <c r="CZ35" s="58"/>
      <c r="DA35" s="58"/>
      <c r="DB35" s="58"/>
      <c r="DC35" s="62"/>
    </row>
    <row r="36" spans="1:107" ht="15" x14ac:dyDescent="0.25">
      <c r="A36" s="566">
        <f t="shared" si="6"/>
        <v>0</v>
      </c>
      <c r="B36" s="51"/>
      <c r="C36" s="41" t="s">
        <v>367</v>
      </c>
      <c r="D36" s="42">
        <v>4</v>
      </c>
      <c r="E36" s="63">
        <v>150.30599999999998</v>
      </c>
      <c r="F36" s="64">
        <v>5.9502485964201179</v>
      </c>
      <c r="G36" s="65">
        <v>6.1084906726841117</v>
      </c>
      <c r="H36" s="65">
        <v>10.158307058493133</v>
      </c>
      <c r="I36" s="63">
        <v>98.537510762860308</v>
      </c>
      <c r="J36" s="63">
        <v>100.65070068296339</v>
      </c>
      <c r="K36" s="63">
        <v>879.40587592350641</v>
      </c>
      <c r="L36" s="63">
        <v>151.14874</v>
      </c>
      <c r="M36" s="63">
        <v>175.67720211641688</v>
      </c>
      <c r="N36" s="63">
        <v>305.61744668769785</v>
      </c>
      <c r="O36" s="63">
        <v>231.29103999999998</v>
      </c>
      <c r="P36" s="63">
        <v>86.102933842643978</v>
      </c>
      <c r="Q36" s="63">
        <v>76.227142861051135</v>
      </c>
      <c r="R36" s="63">
        <v>68.720583532826041</v>
      </c>
      <c r="S36" s="66">
        <v>120.5941240764937</v>
      </c>
      <c r="T36" s="65">
        <v>10.025686</v>
      </c>
      <c r="U36" s="65">
        <v>3.6730244305439994</v>
      </c>
      <c r="V36" s="65">
        <v>2.5400700000000001</v>
      </c>
      <c r="W36" s="66">
        <v>28.962090000000003</v>
      </c>
      <c r="X36" s="65">
        <v>0.23723666666666668</v>
      </c>
      <c r="Y36" s="65">
        <v>4.8777653333333335</v>
      </c>
      <c r="Z36" s="65">
        <v>1.82023</v>
      </c>
      <c r="AA36" s="65">
        <v>9.184190000000001</v>
      </c>
      <c r="AB36" s="63">
        <v>125</v>
      </c>
      <c r="AC36" s="63">
        <v>52.738209999999995</v>
      </c>
      <c r="AD36" s="63">
        <v>29.984380000000002</v>
      </c>
      <c r="AE36" s="67">
        <v>0.05</v>
      </c>
      <c r="AF36" s="67">
        <v>0.02</v>
      </c>
      <c r="AG36" s="48"/>
      <c r="AH36" s="65">
        <v>8.3662374734554987</v>
      </c>
      <c r="AI36" s="65">
        <v>2.6363900029870253</v>
      </c>
      <c r="AJ36" s="65">
        <v>12.392869169037693</v>
      </c>
      <c r="AK36" s="65">
        <v>2.8927608572024912</v>
      </c>
      <c r="AL36" s="68">
        <v>7.8639850869588885</v>
      </c>
      <c r="AM36" s="65">
        <v>7.0729273491842051</v>
      </c>
      <c r="AN36" s="65">
        <v>6.2300938640976229</v>
      </c>
      <c r="AO36" s="65">
        <v>8.45507381301063</v>
      </c>
      <c r="AP36" s="65">
        <v>7.5870921911767644</v>
      </c>
      <c r="AQ36" s="48"/>
      <c r="AR36" s="65">
        <f t="shared" si="7"/>
        <v>8.4904087881716723</v>
      </c>
      <c r="AS36" s="65">
        <f t="shared" si="7"/>
        <v>2.6755191830771361</v>
      </c>
      <c r="AT36" s="65">
        <f t="shared" si="7"/>
        <v>12.576803567589897</v>
      </c>
      <c r="AU36" s="65">
        <f t="shared" si="7"/>
        <v>2.93569508180919</v>
      </c>
      <c r="AV36" s="68">
        <f t="shared" si="7"/>
        <v>7.980701994679265</v>
      </c>
      <c r="AW36" s="65">
        <f t="shared" si="7"/>
        <v>7.1779034140672202</v>
      </c>
      <c r="AX36" s="65">
        <f t="shared" si="7"/>
        <v>6.3225606328649029</v>
      </c>
      <c r="AY36" s="65">
        <f t="shared" si="7"/>
        <v>8.5805636326236741</v>
      </c>
      <c r="AZ36" s="69">
        <f t="shared" si="7"/>
        <v>7.6996994671763197</v>
      </c>
      <c r="BB36" s="360"/>
      <c r="BC36" s="361"/>
      <c r="BD36" s="40" t="s">
        <v>364</v>
      </c>
      <c r="BE36" s="352"/>
      <c r="BF36" s="41" t="s">
        <v>365</v>
      </c>
      <c r="BG36" s="42"/>
      <c r="BH36" s="63"/>
      <c r="BI36" s="64"/>
      <c r="BJ36" s="65"/>
      <c r="BK36" s="65"/>
      <c r="BL36" s="63"/>
      <c r="BM36" s="63"/>
      <c r="BN36" s="63"/>
      <c r="BO36" s="63"/>
      <c r="BP36" s="63"/>
      <c r="BQ36" s="63"/>
      <c r="BR36" s="63"/>
      <c r="BS36" s="63"/>
      <c r="BT36" s="63"/>
      <c r="BU36" s="63"/>
      <c r="BV36" s="66"/>
      <c r="BW36" s="65"/>
      <c r="BX36" s="65"/>
      <c r="BY36" s="65"/>
      <c r="BZ36" s="66"/>
      <c r="CA36" s="65"/>
      <c r="CB36" s="65"/>
      <c r="CC36" s="65"/>
      <c r="CD36" s="65"/>
      <c r="CE36" s="63"/>
      <c r="CF36" s="63"/>
      <c r="CG36" s="63"/>
      <c r="CH36" s="67"/>
      <c r="CI36" s="67"/>
      <c r="CJ36" s="48"/>
      <c r="CK36" s="65"/>
      <c r="CL36" s="65"/>
      <c r="CM36" s="65"/>
      <c r="CN36" s="65"/>
      <c r="CO36" s="68"/>
      <c r="CP36" s="65"/>
      <c r="CQ36" s="65"/>
      <c r="CR36" s="65"/>
      <c r="CS36" s="65"/>
      <c r="CT36" s="48"/>
      <c r="CU36" s="65"/>
      <c r="CV36" s="65"/>
      <c r="CW36" s="65"/>
      <c r="CX36" s="65"/>
      <c r="CY36" s="68"/>
      <c r="CZ36" s="65"/>
      <c r="DA36" s="65"/>
      <c r="DB36" s="65"/>
      <c r="DC36" s="69"/>
    </row>
    <row r="37" spans="1:107" ht="15" x14ac:dyDescent="0.25">
      <c r="A37" s="566">
        <f t="shared" si="6"/>
        <v>0</v>
      </c>
      <c r="B37" s="51"/>
      <c r="C37" s="41" t="s">
        <v>368</v>
      </c>
      <c r="D37" s="42">
        <v>5</v>
      </c>
      <c r="E37" s="63">
        <v>160</v>
      </c>
      <c r="F37" s="64">
        <v>5.6302361128175109</v>
      </c>
      <c r="G37" s="65">
        <v>5.6969122783115544</v>
      </c>
      <c r="H37" s="65">
        <v>9.7048080069349734</v>
      </c>
      <c r="I37" s="63">
        <v>93.734417407763544</v>
      </c>
      <c r="J37" s="63">
        <v>93.193076406388229</v>
      </c>
      <c r="K37" s="63">
        <v>881.1099797211848</v>
      </c>
      <c r="L37" s="63">
        <v>140.16012790063093</v>
      </c>
      <c r="M37" s="63">
        <v>191.06243742621396</v>
      </c>
      <c r="N37" s="63">
        <v>325.15465448683528</v>
      </c>
      <c r="O37" s="63">
        <v>244.51534425125988</v>
      </c>
      <c r="P37" s="63">
        <v>83.234172001269314</v>
      </c>
      <c r="Q37" s="63">
        <v>72.935081880500519</v>
      </c>
      <c r="R37" s="63">
        <v>67.700544436045618</v>
      </c>
      <c r="S37" s="66">
        <v>118.8900202788152</v>
      </c>
      <c r="T37" s="65">
        <v>10.025686</v>
      </c>
      <c r="U37" s="65">
        <v>3.3935357881799995</v>
      </c>
      <c r="V37" s="65">
        <v>2.4545000000000003</v>
      </c>
      <c r="W37" s="66">
        <v>25.632089999999998</v>
      </c>
      <c r="X37" s="65">
        <v>0.22419666666666668</v>
      </c>
      <c r="Y37" s="65">
        <v>4.4925013333333341</v>
      </c>
      <c r="Z37" s="65">
        <v>1.6420300000000001</v>
      </c>
      <c r="AA37" s="65">
        <v>8.6137800000000002</v>
      </c>
      <c r="AB37" s="63">
        <v>75</v>
      </c>
      <c r="AC37" s="63">
        <v>46.60474</v>
      </c>
      <c r="AD37" s="63">
        <v>28.63438</v>
      </c>
      <c r="AE37" s="67">
        <v>0.05</v>
      </c>
      <c r="AF37" s="67">
        <v>0.02</v>
      </c>
      <c r="AG37" s="48"/>
      <c r="AH37" s="65">
        <v>7.9715386535164692</v>
      </c>
      <c r="AI37" s="65">
        <v>2.4682393584624225</v>
      </c>
      <c r="AJ37" s="65">
        <v>11.801789391022631</v>
      </c>
      <c r="AK37" s="65">
        <v>2.7381936453409894</v>
      </c>
      <c r="AL37" s="68">
        <v>7.4253557938571344</v>
      </c>
      <c r="AM37" s="65">
        <v>6.6318843660165836</v>
      </c>
      <c r="AN37" s="65">
        <v>5.8515855057448984</v>
      </c>
      <c r="AO37" s="65">
        <v>7.8695834093859691</v>
      </c>
      <c r="AP37" s="65">
        <v>7.2687454318451028</v>
      </c>
      <c r="AQ37" s="48"/>
      <c r="AR37" s="65">
        <f t="shared" si="7"/>
        <v>8.504388114814514</v>
      </c>
      <c r="AS37" s="65">
        <f t="shared" si="7"/>
        <v>2.6332263289428526</v>
      </c>
      <c r="AT37" s="65">
        <f t="shared" si="7"/>
        <v>12.590668099725285</v>
      </c>
      <c r="AU37" s="65">
        <f t="shared" si="7"/>
        <v>2.9212254378552296</v>
      </c>
      <c r="AV37" s="68">
        <f t="shared" si="7"/>
        <v>7.9216962127745942</v>
      </c>
      <c r="AW37" s="65">
        <f t="shared" si="7"/>
        <v>7.0751859876256065</v>
      </c>
      <c r="AX37" s="65">
        <f t="shared" si="7"/>
        <v>6.2427288370389356</v>
      </c>
      <c r="AY37" s="65">
        <f t="shared" si="7"/>
        <v>8.39561777522092</v>
      </c>
      <c r="AZ37" s="69">
        <f t="shared" si="7"/>
        <v>7.7546173890691614</v>
      </c>
      <c r="BB37" s="360"/>
      <c r="BC37" s="361"/>
      <c r="BD37" s="51"/>
      <c r="BE37" s="41"/>
      <c r="BF37" s="41" t="s">
        <v>366</v>
      </c>
      <c r="BG37" s="42"/>
      <c r="BH37" s="63"/>
      <c r="BI37" s="64"/>
      <c r="BJ37" s="65"/>
      <c r="BK37" s="65"/>
      <c r="BL37" s="63"/>
      <c r="BM37" s="63"/>
      <c r="BN37" s="63"/>
      <c r="BO37" s="63"/>
      <c r="BP37" s="63"/>
      <c r="BQ37" s="63"/>
      <c r="BR37" s="63"/>
      <c r="BS37" s="63"/>
      <c r="BT37" s="63"/>
      <c r="BU37" s="63"/>
      <c r="BV37" s="66"/>
      <c r="BW37" s="65"/>
      <c r="BX37" s="65"/>
      <c r="BY37" s="65"/>
      <c r="BZ37" s="66"/>
      <c r="CA37" s="65"/>
      <c r="CB37" s="65"/>
      <c r="CC37" s="65"/>
      <c r="CD37" s="65"/>
      <c r="CE37" s="63"/>
      <c r="CF37" s="63"/>
      <c r="CG37" s="63"/>
      <c r="CH37" s="67"/>
      <c r="CI37" s="67"/>
      <c r="CJ37" s="48"/>
      <c r="CK37" s="65"/>
      <c r="CL37" s="65"/>
      <c r="CM37" s="65"/>
      <c r="CN37" s="65"/>
      <c r="CO37" s="68"/>
      <c r="CP37" s="65"/>
      <c r="CQ37" s="65"/>
      <c r="CR37" s="65"/>
      <c r="CS37" s="65"/>
      <c r="CT37" s="48"/>
      <c r="CU37" s="65"/>
      <c r="CV37" s="65"/>
      <c r="CW37" s="65"/>
      <c r="CX37" s="65"/>
      <c r="CY37" s="68"/>
      <c r="CZ37" s="65"/>
      <c r="DA37" s="65"/>
      <c r="DB37" s="65"/>
      <c r="DC37" s="69"/>
    </row>
    <row r="38" spans="1:107" ht="15" x14ac:dyDescent="0.25">
      <c r="A38" s="566">
        <f t="shared" si="6"/>
        <v>0</v>
      </c>
      <c r="B38" s="53" t="str">
        <f>IF($BE$6=1,BD40,BD41)</f>
        <v>DT 2c+</v>
      </c>
      <c r="C38" s="54" t="s">
        <v>370</v>
      </c>
      <c r="D38" s="55">
        <v>1</v>
      </c>
      <c r="E38" s="78">
        <v>130</v>
      </c>
      <c r="F38" s="79">
        <v>6.1967808000163371</v>
      </c>
      <c r="G38" s="80">
        <v>6.4254361140528315</v>
      </c>
      <c r="H38" s="80">
        <v>10.505590078727701</v>
      </c>
      <c r="I38" s="78">
        <v>106.03304322165602</v>
      </c>
      <c r="J38" s="78">
        <v>125.1053090666648</v>
      </c>
      <c r="K38" s="78">
        <v>867.66340070968477</v>
      </c>
      <c r="L38" s="78">
        <v>187.42047400116525</v>
      </c>
      <c r="M38" s="78">
        <v>172.24105250554359</v>
      </c>
      <c r="N38" s="78">
        <v>305.95952440816438</v>
      </c>
      <c r="O38" s="78">
        <v>222.16338886221155</v>
      </c>
      <c r="P38" s="78">
        <v>103.03855392352426</v>
      </c>
      <c r="Q38" s="78">
        <v>78.462182162956267</v>
      </c>
      <c r="R38" s="78">
        <v>71.884551111456148</v>
      </c>
      <c r="S38" s="81">
        <v>132.33659929031521</v>
      </c>
      <c r="T38" s="80">
        <v>14.629663181625784</v>
      </c>
      <c r="U38" s="80">
        <v>4.7363179216868252</v>
      </c>
      <c r="V38" s="80">
        <v>2.9262512198649482</v>
      </c>
      <c r="W38" s="81">
        <v>33.587768833509728</v>
      </c>
      <c r="X38" s="80">
        <v>0.21395666666666668</v>
      </c>
      <c r="Y38" s="80">
        <v>4.6521173333333321</v>
      </c>
      <c r="Z38" s="80">
        <v>2.6288046038363224</v>
      </c>
      <c r="AA38" s="80">
        <v>12.25874</v>
      </c>
      <c r="AB38" s="78">
        <v>200</v>
      </c>
      <c r="AC38" s="78">
        <v>77.515899999999988</v>
      </c>
      <c r="AD38" s="78">
        <v>37.034379999999999</v>
      </c>
      <c r="AE38" s="82">
        <v>0.15</v>
      </c>
      <c r="AF38" s="82">
        <v>0.02</v>
      </c>
      <c r="AG38" s="48"/>
      <c r="AH38" s="80">
        <v>10.241326597699071</v>
      </c>
      <c r="AI38" s="80">
        <v>3.5168976637922098</v>
      </c>
      <c r="AJ38" s="80">
        <v>15.836216503815644</v>
      </c>
      <c r="AK38" s="80">
        <v>3.6478806497258018</v>
      </c>
      <c r="AL38" s="88">
        <v>9.9119173416831146</v>
      </c>
      <c r="AM38" s="80">
        <v>8.6799230107058847</v>
      </c>
      <c r="AN38" s="80">
        <v>8.0637846147091956</v>
      </c>
      <c r="AO38" s="80">
        <v>11.010195162965093</v>
      </c>
      <c r="AP38" s="80">
        <v>9.8232729509424797</v>
      </c>
      <c r="AQ38" s="48"/>
      <c r="AR38" s="80">
        <f t="shared" si="7"/>
        <v>9.6586179991931047</v>
      </c>
      <c r="AS38" s="80">
        <f t="shared" si="7"/>
        <v>3.3167940454565059</v>
      </c>
      <c r="AT38" s="80">
        <f t="shared" si="7"/>
        <v>14.93517117179306</v>
      </c>
      <c r="AU38" s="80">
        <f t="shared" si="7"/>
        <v>3.440324392180385</v>
      </c>
      <c r="AV38" s="88">
        <f t="shared" si="7"/>
        <v>9.3479513937582812</v>
      </c>
      <c r="AW38" s="80">
        <f t="shared" si="7"/>
        <v>8.1860547872430693</v>
      </c>
      <c r="AX38" s="80">
        <f t="shared" si="7"/>
        <v>7.6049732891777095</v>
      </c>
      <c r="AY38" s="80">
        <f t="shared" si="7"/>
        <v>10.38373966118176</v>
      </c>
      <c r="AZ38" s="166">
        <f t="shared" si="7"/>
        <v>9.2643506707691952</v>
      </c>
      <c r="BB38" s="360"/>
      <c r="BC38" s="361"/>
      <c r="BD38" s="51"/>
      <c r="BE38" s="41"/>
      <c r="BF38" s="41" t="s">
        <v>367</v>
      </c>
      <c r="BG38" s="42"/>
      <c r="BH38" s="63"/>
      <c r="BI38" s="64"/>
      <c r="BJ38" s="65"/>
      <c r="BK38" s="65"/>
      <c r="BL38" s="63"/>
      <c r="BM38" s="63"/>
      <c r="BN38" s="63"/>
      <c r="BO38" s="63"/>
      <c r="BP38" s="63"/>
      <c r="BQ38" s="63"/>
      <c r="BR38" s="63"/>
      <c r="BS38" s="63"/>
      <c r="BT38" s="63"/>
      <c r="BU38" s="63"/>
      <c r="BV38" s="66"/>
      <c r="BW38" s="65"/>
      <c r="BX38" s="65"/>
      <c r="BY38" s="65"/>
      <c r="BZ38" s="66"/>
      <c r="CA38" s="65"/>
      <c r="CB38" s="65"/>
      <c r="CC38" s="65"/>
      <c r="CD38" s="65"/>
      <c r="CE38" s="63"/>
      <c r="CF38" s="63"/>
      <c r="CG38" s="63"/>
      <c r="CH38" s="67"/>
      <c r="CI38" s="67"/>
      <c r="CJ38" s="48"/>
      <c r="CK38" s="65"/>
      <c r="CL38" s="65"/>
      <c r="CM38" s="65"/>
      <c r="CN38" s="65"/>
      <c r="CO38" s="68"/>
      <c r="CP38" s="65"/>
      <c r="CQ38" s="65"/>
      <c r="CR38" s="65"/>
      <c r="CS38" s="65"/>
      <c r="CT38" s="48"/>
      <c r="CU38" s="65"/>
      <c r="CV38" s="65"/>
      <c r="CW38" s="65"/>
      <c r="CX38" s="65"/>
      <c r="CY38" s="68"/>
      <c r="CZ38" s="65"/>
      <c r="DA38" s="65"/>
      <c r="DB38" s="65"/>
      <c r="DC38" s="69"/>
    </row>
    <row r="39" spans="1:107" ht="15" x14ac:dyDescent="0.25">
      <c r="A39" s="566">
        <f t="shared" si="6"/>
        <v>0</v>
      </c>
      <c r="B39" s="40"/>
      <c r="C39" s="41" t="s">
        <v>372</v>
      </c>
      <c r="D39" s="42">
        <v>2</v>
      </c>
      <c r="E39" s="83">
        <v>140</v>
      </c>
      <c r="F39" s="84">
        <v>5.8647151436750882</v>
      </c>
      <c r="G39" s="85">
        <v>5.9976538863724773</v>
      </c>
      <c r="H39" s="85">
        <v>10.038363160651961</v>
      </c>
      <c r="I39" s="83">
        <v>100.69015579771654</v>
      </c>
      <c r="J39" s="83">
        <v>113.97412068259922</v>
      </c>
      <c r="K39" s="83">
        <v>870.78336048567303</v>
      </c>
      <c r="L39" s="83">
        <v>170.84986629780485</v>
      </c>
      <c r="M39" s="83">
        <v>176.03909348349976</v>
      </c>
      <c r="N39" s="83">
        <v>312.4891296264131</v>
      </c>
      <c r="O39" s="83">
        <v>225.64084023216941</v>
      </c>
      <c r="P39" s="83">
        <v>105.74870605817239</v>
      </c>
      <c r="Q39" s="83">
        <v>75.128769213681082</v>
      </c>
      <c r="R39" s="83">
        <v>70.53215557046282</v>
      </c>
      <c r="S39" s="86">
        <v>129.21663951432691</v>
      </c>
      <c r="T39" s="85">
        <v>14.629663181625784</v>
      </c>
      <c r="U39" s="85">
        <v>4.4502348480890053</v>
      </c>
      <c r="V39" s="85">
        <v>2.6823465261428439</v>
      </c>
      <c r="W39" s="86">
        <v>32.957098900128202</v>
      </c>
      <c r="X39" s="85">
        <v>0.23211666666666667</v>
      </c>
      <c r="Y39" s="85">
        <v>4.9575733333333334</v>
      </c>
      <c r="Z39" s="85">
        <v>2.3652046038363221</v>
      </c>
      <c r="AA39" s="85">
        <v>11.00667</v>
      </c>
      <c r="AB39" s="83">
        <v>125</v>
      </c>
      <c r="AC39" s="83">
        <v>68.193789999999993</v>
      </c>
      <c r="AD39" s="83">
        <v>34.184379999999997</v>
      </c>
      <c r="AE39" s="87">
        <v>0.05</v>
      </c>
      <c r="AF39" s="87">
        <v>0.02</v>
      </c>
      <c r="AG39" s="48"/>
      <c r="AH39" s="85">
        <v>9.776960308946899</v>
      </c>
      <c r="AI39" s="85">
        <v>3.2853323415756597</v>
      </c>
      <c r="AJ39" s="85">
        <v>14.793485570468716</v>
      </c>
      <c r="AK39" s="85">
        <v>3.4413376752757174</v>
      </c>
      <c r="AL39" s="89">
        <v>9.3655426264745394</v>
      </c>
      <c r="AM39" s="85">
        <v>8.291717789844796</v>
      </c>
      <c r="AN39" s="85">
        <v>7.5833003861232626</v>
      </c>
      <c r="AO39" s="85">
        <v>10.317590284013002</v>
      </c>
      <c r="AP39" s="85">
        <v>9.1969000752840486</v>
      </c>
      <c r="AQ39" s="48"/>
      <c r="AR39" s="85">
        <f t="shared" si="7"/>
        <v>9.7099465498777402</v>
      </c>
      <c r="AS39" s="85">
        <f t="shared" si="7"/>
        <v>3.2628138426717626</v>
      </c>
      <c r="AT39" s="85">
        <f t="shared" si="7"/>
        <v>14.692087278311872</v>
      </c>
      <c r="AU39" s="85">
        <f t="shared" si="7"/>
        <v>3.41774987635262</v>
      </c>
      <c r="AV39" s="89">
        <f t="shared" si="7"/>
        <v>9.3013488282703918</v>
      </c>
      <c r="AW39" s="85">
        <f t="shared" si="7"/>
        <v>8.2348842586981448</v>
      </c>
      <c r="AX39" s="85">
        <f t="shared" si="7"/>
        <v>7.5313225270580393</v>
      </c>
      <c r="AY39" s="85">
        <f t="shared" si="7"/>
        <v>10.246870910340757</v>
      </c>
      <c r="AZ39" s="167">
        <f t="shared" si="7"/>
        <v>9.1338621957844026</v>
      </c>
      <c r="BB39" s="360"/>
      <c r="BC39" s="361"/>
      <c r="BD39" s="51"/>
      <c r="BE39" s="41"/>
      <c r="BF39" s="41" t="s">
        <v>368</v>
      </c>
      <c r="BG39" s="42"/>
      <c r="BH39" s="63"/>
      <c r="BI39" s="64"/>
      <c r="BJ39" s="65"/>
      <c r="BK39" s="65"/>
      <c r="BL39" s="63"/>
      <c r="BM39" s="63"/>
      <c r="BN39" s="63"/>
      <c r="BO39" s="63"/>
      <c r="BP39" s="63"/>
      <c r="BQ39" s="63"/>
      <c r="BR39" s="63"/>
      <c r="BS39" s="63"/>
      <c r="BT39" s="63"/>
      <c r="BU39" s="63"/>
      <c r="BV39" s="66"/>
      <c r="BW39" s="65"/>
      <c r="BX39" s="65"/>
      <c r="BY39" s="65"/>
      <c r="BZ39" s="66"/>
      <c r="CA39" s="65"/>
      <c r="CB39" s="65"/>
      <c r="CC39" s="65"/>
      <c r="CD39" s="65"/>
      <c r="CE39" s="63"/>
      <c r="CF39" s="63"/>
      <c r="CG39" s="63"/>
      <c r="CH39" s="67"/>
      <c r="CI39" s="67"/>
      <c r="CJ39" s="48"/>
      <c r="CK39" s="65"/>
      <c r="CL39" s="65"/>
      <c r="CM39" s="65"/>
      <c r="CN39" s="65"/>
      <c r="CO39" s="68"/>
      <c r="CP39" s="65"/>
      <c r="CQ39" s="65"/>
      <c r="CR39" s="65"/>
      <c r="CS39" s="65"/>
      <c r="CT39" s="48"/>
      <c r="CU39" s="65"/>
      <c r="CV39" s="65"/>
      <c r="CW39" s="65"/>
      <c r="CX39" s="65"/>
      <c r="CY39" s="68"/>
      <c r="CZ39" s="65"/>
      <c r="DA39" s="65"/>
      <c r="DB39" s="65"/>
      <c r="DC39" s="69"/>
    </row>
    <row r="40" spans="1:107" ht="15" x14ac:dyDescent="0.25">
      <c r="A40" s="566">
        <f t="shared" si="6"/>
        <v>0</v>
      </c>
      <c r="B40" s="51"/>
      <c r="C40" s="41" t="s">
        <v>373</v>
      </c>
      <c r="D40" s="42">
        <v>3</v>
      </c>
      <c r="E40" s="83">
        <v>150</v>
      </c>
      <c r="F40" s="84">
        <v>5.5435588381196519</v>
      </c>
      <c r="G40" s="85">
        <v>5.5765078848868423</v>
      </c>
      <c r="H40" s="85">
        <v>9.5910461546940962</v>
      </c>
      <c r="I40" s="83">
        <v>97.58877692254795</v>
      </c>
      <c r="J40" s="83">
        <v>112.98063218864999</v>
      </c>
      <c r="K40" s="83">
        <v>873.80004120182218</v>
      </c>
      <c r="L40" s="83">
        <v>169.3808920858234</v>
      </c>
      <c r="M40" s="83">
        <v>186.20097821219437</v>
      </c>
      <c r="N40" s="83">
        <v>339.6351867750642</v>
      </c>
      <c r="O40" s="83">
        <v>236.99027327536717</v>
      </c>
      <c r="P40" s="83">
        <v>103.90304903330303</v>
      </c>
      <c r="Q40" s="83">
        <v>71.333679374371954</v>
      </c>
      <c r="R40" s="83">
        <v>70.363774258430212</v>
      </c>
      <c r="S40" s="86">
        <v>126.19995879817779</v>
      </c>
      <c r="T40" s="85">
        <v>14.629663181625784</v>
      </c>
      <c r="U40" s="85">
        <v>4.1641517744911871</v>
      </c>
      <c r="V40" s="85">
        <v>2.4859010324444988</v>
      </c>
      <c r="W40" s="86">
        <v>31.425471919058769</v>
      </c>
      <c r="X40" s="85">
        <v>0.23987666666666665</v>
      </c>
      <c r="Y40" s="85">
        <v>5.0327893333333336</v>
      </c>
      <c r="Z40" s="85">
        <v>2.1302046038363223</v>
      </c>
      <c r="AA40" s="85">
        <v>9.9818200000000008</v>
      </c>
      <c r="AB40" s="83">
        <v>125</v>
      </c>
      <c r="AC40" s="83">
        <v>59.934559999999998</v>
      </c>
      <c r="AD40" s="83">
        <v>31.834379999999996</v>
      </c>
      <c r="AE40" s="87">
        <v>0.05</v>
      </c>
      <c r="AF40" s="87">
        <v>0.02</v>
      </c>
      <c r="AG40" s="48"/>
      <c r="AH40" s="85">
        <v>9.1999999999999993</v>
      </c>
      <c r="AI40" s="85">
        <v>3.1308028771746876</v>
      </c>
      <c r="AJ40" s="85">
        <v>14</v>
      </c>
      <c r="AK40" s="85">
        <v>3.25</v>
      </c>
      <c r="AL40" s="89">
        <v>8.9</v>
      </c>
      <c r="AM40" s="85">
        <v>7.9</v>
      </c>
      <c r="AN40" s="85">
        <v>7.1696290209215912</v>
      </c>
      <c r="AO40" s="85">
        <v>9.8000000000000007</v>
      </c>
      <c r="AP40" s="85">
        <v>8.6999999999999993</v>
      </c>
      <c r="AQ40" s="48"/>
      <c r="AR40" s="85">
        <f t="shared" si="7"/>
        <v>9.4273135601460059</v>
      </c>
      <c r="AS40" s="85">
        <f t="shared" si="7"/>
        <v>3.2081587411014203</v>
      </c>
      <c r="AT40" s="85">
        <f t="shared" si="7"/>
        <v>14.345911939352618</v>
      </c>
      <c r="AU40" s="85">
        <f t="shared" si="7"/>
        <v>3.3303009859211441</v>
      </c>
      <c r="AV40" s="89">
        <f t="shared" si="7"/>
        <v>9.1199011614455934</v>
      </c>
      <c r="AW40" s="85">
        <f t="shared" si="7"/>
        <v>8.09519316577755</v>
      </c>
      <c r="AX40" s="85">
        <f t="shared" si="7"/>
        <v>7.3467761837120058</v>
      </c>
      <c r="AY40" s="85">
        <f t="shared" si="7"/>
        <v>10.042138357546834</v>
      </c>
      <c r="AZ40" s="167">
        <f t="shared" si="7"/>
        <v>8.9149595623119851</v>
      </c>
      <c r="BB40" s="360"/>
      <c r="BC40" s="361"/>
      <c r="BD40" s="53" t="s">
        <v>369</v>
      </c>
      <c r="BE40" s="54"/>
      <c r="BF40" s="54" t="s">
        <v>370</v>
      </c>
      <c r="BG40" s="55"/>
      <c r="BH40" s="78"/>
      <c r="BI40" s="79"/>
      <c r="BJ40" s="80"/>
      <c r="BK40" s="80"/>
      <c r="BL40" s="78"/>
      <c r="BM40" s="78"/>
      <c r="BN40" s="78"/>
      <c r="BO40" s="78"/>
      <c r="BP40" s="78"/>
      <c r="BQ40" s="78"/>
      <c r="BR40" s="78"/>
      <c r="BS40" s="78"/>
      <c r="BT40" s="78"/>
      <c r="BU40" s="78"/>
      <c r="BV40" s="81"/>
      <c r="BW40" s="80"/>
      <c r="BX40" s="80"/>
      <c r="BY40" s="80"/>
      <c r="BZ40" s="81"/>
      <c r="CA40" s="80"/>
      <c r="CB40" s="80"/>
      <c r="CC40" s="80"/>
      <c r="CD40" s="80"/>
      <c r="CE40" s="78"/>
      <c r="CF40" s="78"/>
      <c r="CG40" s="78"/>
      <c r="CH40" s="82"/>
      <c r="CI40" s="82"/>
      <c r="CJ40" s="48"/>
      <c r="CK40" s="80"/>
      <c r="CL40" s="80"/>
      <c r="CM40" s="80"/>
      <c r="CN40" s="80"/>
      <c r="CO40" s="88"/>
      <c r="CP40" s="80"/>
      <c r="CQ40" s="80"/>
      <c r="CR40" s="80"/>
      <c r="CS40" s="80"/>
      <c r="CT40" s="48"/>
      <c r="CU40" s="80"/>
      <c r="CV40" s="80"/>
      <c r="CW40" s="80"/>
      <c r="CX40" s="80"/>
      <c r="CY40" s="88"/>
      <c r="CZ40" s="80"/>
      <c r="DA40" s="80"/>
      <c r="DB40" s="80"/>
      <c r="DC40" s="166"/>
    </row>
    <row r="41" spans="1:107" ht="15" x14ac:dyDescent="0.25">
      <c r="A41" s="566">
        <f t="shared" si="6"/>
        <v>0</v>
      </c>
      <c r="B41" s="51"/>
      <c r="C41" s="41" t="s">
        <v>374</v>
      </c>
      <c r="D41" s="42">
        <v>4</v>
      </c>
      <c r="E41" s="83">
        <v>155</v>
      </c>
      <c r="F41" s="84">
        <v>5.2566428306729591</v>
      </c>
      <c r="G41" s="85">
        <v>5.2075076002445053</v>
      </c>
      <c r="H41" s="85">
        <v>9.1800714147900315</v>
      </c>
      <c r="I41" s="83">
        <v>93.519111370462639</v>
      </c>
      <c r="J41" s="83">
        <v>106.64042565315124</v>
      </c>
      <c r="K41" s="83">
        <v>877.37541913032965</v>
      </c>
      <c r="L41" s="83">
        <v>159.99458805050932</v>
      </c>
      <c r="M41" s="83">
        <v>192.03263561998651</v>
      </c>
      <c r="N41" s="83">
        <v>351.81880628801554</v>
      </c>
      <c r="O41" s="83">
        <v>246.09686664655663</v>
      </c>
      <c r="P41" s="83">
        <v>101.66015651202892</v>
      </c>
      <c r="Q41" s="83">
        <v>68.16093530309405</v>
      </c>
      <c r="R41" s="83">
        <v>69.521329332379608</v>
      </c>
      <c r="S41" s="86">
        <v>122.6245808696703</v>
      </c>
      <c r="T41" s="85">
        <v>14.629663181625784</v>
      </c>
      <c r="U41" s="85">
        <v>3.8780687008933681</v>
      </c>
      <c r="V41" s="85">
        <v>2.336914738769913</v>
      </c>
      <c r="W41" s="86">
        <v>28.992887890301436</v>
      </c>
      <c r="X41" s="85">
        <v>0.23723666666666668</v>
      </c>
      <c r="Y41" s="85">
        <v>4.8777653333333335</v>
      </c>
      <c r="Z41" s="85">
        <v>1.9238046038363223</v>
      </c>
      <c r="AA41" s="85">
        <v>9.184190000000001</v>
      </c>
      <c r="AB41" s="83">
        <v>125</v>
      </c>
      <c r="AC41" s="83">
        <v>52.738209999999995</v>
      </c>
      <c r="AD41" s="83">
        <v>29.984380000000002</v>
      </c>
      <c r="AE41" s="87">
        <v>0.05</v>
      </c>
      <c r="AF41" s="87">
        <v>0.02</v>
      </c>
      <c r="AG41" s="48"/>
      <c r="AH41" s="85">
        <v>8.6255333665157146</v>
      </c>
      <c r="AI41" s="85">
        <v>3.0326291958428326</v>
      </c>
      <c r="AJ41" s="85">
        <v>13.469884117559262</v>
      </c>
      <c r="AK41" s="85">
        <v>3.0888168954190665</v>
      </c>
      <c r="AL41" s="89">
        <v>8.3865204014392827</v>
      </c>
      <c r="AM41" s="85">
        <v>7.4321824001439083</v>
      </c>
      <c r="AN41" s="85">
        <v>6.8745245317762089</v>
      </c>
      <c r="AO41" s="85">
        <v>9.4024413216990279</v>
      </c>
      <c r="AP41" s="85">
        <v>8.3166635592582949</v>
      </c>
      <c r="AQ41" s="48"/>
      <c r="AR41" s="85">
        <f t="shared" si="7"/>
        <v>9.2232841395882108</v>
      </c>
      <c r="AS41" s="85">
        <f t="shared" si="7"/>
        <v>3.2427908599660493</v>
      </c>
      <c r="AT41" s="85">
        <f t="shared" si="7"/>
        <v>14.403349133847343</v>
      </c>
      <c r="AU41" s="85">
        <f t="shared" si="7"/>
        <v>3.3028723756614391</v>
      </c>
      <c r="AV41" s="89">
        <f t="shared" si="7"/>
        <v>8.967707539710549</v>
      </c>
      <c r="AW41" s="85">
        <f t="shared" si="7"/>
        <v>7.9472337699001177</v>
      </c>
      <c r="AX41" s="85">
        <f t="shared" si="7"/>
        <v>7.3509301265104616</v>
      </c>
      <c r="AY41" s="85">
        <f t="shared" si="7"/>
        <v>10.054031934127984</v>
      </c>
      <c r="AZ41" s="167">
        <f t="shared" si="7"/>
        <v>8.893009607750674</v>
      </c>
      <c r="BB41" s="360"/>
      <c r="BC41" s="361"/>
      <c r="BD41" s="40" t="s">
        <v>371</v>
      </c>
      <c r="BE41" s="352"/>
      <c r="BF41" s="41" t="s">
        <v>372</v>
      </c>
      <c r="BG41" s="42"/>
      <c r="BH41" s="83"/>
      <c r="BI41" s="84"/>
      <c r="BJ41" s="85"/>
      <c r="BK41" s="85"/>
      <c r="BL41" s="83"/>
      <c r="BM41" s="83"/>
      <c r="BN41" s="83"/>
      <c r="BO41" s="83"/>
      <c r="BP41" s="83"/>
      <c r="BQ41" s="83"/>
      <c r="BR41" s="83"/>
      <c r="BS41" s="83"/>
      <c r="BT41" s="83"/>
      <c r="BU41" s="83"/>
      <c r="BV41" s="86"/>
      <c r="BW41" s="85"/>
      <c r="BX41" s="85"/>
      <c r="BY41" s="85"/>
      <c r="BZ41" s="86"/>
      <c r="CA41" s="85"/>
      <c r="CB41" s="85"/>
      <c r="CC41" s="85"/>
      <c r="CD41" s="85"/>
      <c r="CE41" s="83"/>
      <c r="CF41" s="83"/>
      <c r="CG41" s="83"/>
      <c r="CH41" s="87"/>
      <c r="CI41" s="87"/>
      <c r="CJ41" s="48"/>
      <c r="CK41" s="85"/>
      <c r="CL41" s="85"/>
      <c r="CM41" s="85"/>
      <c r="CN41" s="85"/>
      <c r="CO41" s="89"/>
      <c r="CP41" s="85"/>
      <c r="CQ41" s="85"/>
      <c r="CR41" s="85"/>
      <c r="CS41" s="85"/>
      <c r="CT41" s="48"/>
      <c r="CU41" s="85"/>
      <c r="CV41" s="85"/>
      <c r="CW41" s="85"/>
      <c r="CX41" s="85"/>
      <c r="CY41" s="89"/>
      <c r="CZ41" s="85"/>
      <c r="DA41" s="85"/>
      <c r="DB41" s="85"/>
      <c r="DC41" s="167"/>
    </row>
    <row r="42" spans="1:107" ht="15.75" thickBot="1" x14ac:dyDescent="0.3">
      <c r="A42" s="566">
        <f t="shared" si="6"/>
        <v>0</v>
      </c>
      <c r="B42" s="90"/>
      <c r="C42" s="91" t="s">
        <v>375</v>
      </c>
      <c r="D42" s="92">
        <v>5</v>
      </c>
      <c r="E42" s="93">
        <v>160</v>
      </c>
      <c r="F42" s="94">
        <v>4.6661067530451232</v>
      </c>
      <c r="G42" s="95">
        <v>4.4591199444264582</v>
      </c>
      <c r="H42" s="95">
        <v>8.312523915047187</v>
      </c>
      <c r="I42" s="93">
        <v>86.569854901928878</v>
      </c>
      <c r="J42" s="93">
        <v>101.15628877191209</v>
      </c>
      <c r="K42" s="93">
        <v>879.32640512166745</v>
      </c>
      <c r="L42" s="93">
        <v>151.89484662759378</v>
      </c>
      <c r="M42" s="93">
        <v>204.30521302038275</v>
      </c>
      <c r="N42" s="93">
        <v>379.33663645272668</v>
      </c>
      <c r="O42" s="93">
        <v>260.12915663538962</v>
      </c>
      <c r="P42" s="93">
        <v>97.888885488299763</v>
      </c>
      <c r="Q42" s="93">
        <v>61.419019767811633</v>
      </c>
      <c r="R42" s="93">
        <v>68.787765236781809</v>
      </c>
      <c r="S42" s="96">
        <v>120.67359487833264</v>
      </c>
      <c r="T42" s="95">
        <v>14.629663181625784</v>
      </c>
      <c r="U42" s="95">
        <v>3.591985627295549</v>
      </c>
      <c r="V42" s="95">
        <v>2.2353876451190859</v>
      </c>
      <c r="W42" s="96">
        <v>25.659346813856196</v>
      </c>
      <c r="X42" s="95">
        <v>0.22419666666666668</v>
      </c>
      <c r="Y42" s="95">
        <v>4.4925013333333341</v>
      </c>
      <c r="Z42" s="95">
        <v>1.7460046038363222</v>
      </c>
      <c r="AA42" s="95">
        <v>8.6137800000000002</v>
      </c>
      <c r="AB42" s="93">
        <v>75</v>
      </c>
      <c r="AC42" s="93">
        <v>46.60474</v>
      </c>
      <c r="AD42" s="93">
        <v>28.63438</v>
      </c>
      <c r="AE42" s="97">
        <v>0.05</v>
      </c>
      <c r="AF42" s="97">
        <v>0.02</v>
      </c>
      <c r="AG42" s="48"/>
      <c r="AH42" s="95">
        <v>8.1552603869049669</v>
      </c>
      <c r="AI42" s="95">
        <v>2.8915736049683027</v>
      </c>
      <c r="AJ42" s="95">
        <v>12.740853312090049</v>
      </c>
      <c r="AK42" s="95">
        <v>2.904177822526413</v>
      </c>
      <c r="AL42" s="98">
        <v>7.9310683913878641</v>
      </c>
      <c r="AM42" s="95">
        <v>7.0136501359915782</v>
      </c>
      <c r="AN42" s="95">
        <v>6.4951708119821081</v>
      </c>
      <c r="AO42" s="95">
        <v>8.8546447839344005</v>
      </c>
      <c r="AP42" s="95">
        <v>7.8530247856422299</v>
      </c>
      <c r="AQ42" s="48"/>
      <c r="AR42" s="95">
        <f t="shared" si="7"/>
        <v>9.4204390155715263</v>
      </c>
      <c r="AS42" s="95">
        <f t="shared" si="7"/>
        <v>3.3401622403595774</v>
      </c>
      <c r="AT42" s="95">
        <f t="shared" si="7"/>
        <v>14.717424820133512</v>
      </c>
      <c r="AU42" s="95">
        <f t="shared" si="7"/>
        <v>3.3547218322318164</v>
      </c>
      <c r="AV42" s="98">
        <f t="shared" si="7"/>
        <v>9.1614666564621334</v>
      </c>
      <c r="AW42" s="95">
        <f t="shared" si="7"/>
        <v>8.1017233353769971</v>
      </c>
      <c r="AX42" s="95">
        <f t="shared" si="7"/>
        <v>7.502808938908581</v>
      </c>
      <c r="AY42" s="95">
        <f t="shared" si="7"/>
        <v>10.228323466598658</v>
      </c>
      <c r="AZ42" s="168">
        <f t="shared" si="7"/>
        <v>9.0713156381497591</v>
      </c>
      <c r="BB42" s="360"/>
      <c r="BC42" s="361"/>
      <c r="BD42" s="51"/>
      <c r="BE42" s="41"/>
      <c r="BF42" s="41" t="s">
        <v>373</v>
      </c>
      <c r="BG42" s="42"/>
      <c r="BH42" s="83"/>
      <c r="BI42" s="84"/>
      <c r="BJ42" s="85"/>
      <c r="BK42" s="85"/>
      <c r="BL42" s="83"/>
      <c r="BM42" s="83"/>
      <c r="BN42" s="83"/>
      <c r="BO42" s="83"/>
      <c r="BP42" s="83"/>
      <c r="BQ42" s="83"/>
      <c r="BR42" s="83"/>
      <c r="BS42" s="83"/>
      <c r="BT42" s="83"/>
      <c r="BU42" s="83"/>
      <c r="BV42" s="86"/>
      <c r="BW42" s="85"/>
      <c r="BX42" s="85"/>
      <c r="BY42" s="85"/>
      <c r="BZ42" s="86"/>
      <c r="CA42" s="85"/>
      <c r="CB42" s="85"/>
      <c r="CC42" s="85"/>
      <c r="CD42" s="85"/>
      <c r="CE42" s="83"/>
      <c r="CF42" s="83"/>
      <c r="CG42" s="83"/>
      <c r="CH42" s="87"/>
      <c r="CI42" s="87"/>
      <c r="CJ42" s="48"/>
      <c r="CK42" s="85"/>
      <c r="CL42" s="85"/>
      <c r="CM42" s="85"/>
      <c r="CN42" s="85"/>
      <c r="CO42" s="89"/>
      <c r="CP42" s="85"/>
      <c r="CQ42" s="85"/>
      <c r="CR42" s="85"/>
      <c r="CS42" s="85"/>
      <c r="CT42" s="48"/>
      <c r="CU42" s="85"/>
      <c r="CV42" s="85"/>
      <c r="CW42" s="85"/>
      <c r="CX42" s="85"/>
      <c r="CY42" s="89"/>
      <c r="CZ42" s="85"/>
      <c r="DA42" s="85"/>
      <c r="DB42" s="85"/>
      <c r="DC42" s="167"/>
    </row>
    <row r="43" spans="1:107" ht="15" customHeight="1" x14ac:dyDescent="0.25">
      <c r="A43" s="567" t="str">
        <f>IF($BE$6=1,BB45,BC45)</f>
        <v>espèces pures en vert</v>
      </c>
      <c r="B43" s="29" t="str">
        <f>IF($BE$6=1,BD45,BD46)</f>
        <v>Dactyle 2c+</v>
      </c>
      <c r="C43" s="30" t="s">
        <v>377</v>
      </c>
      <c r="D43" s="31">
        <v>1</v>
      </c>
      <c r="E43" s="100">
        <v>170</v>
      </c>
      <c r="F43" s="101">
        <v>6.0963710052213704</v>
      </c>
      <c r="G43" s="101">
        <v>6.2529060438781716</v>
      </c>
      <c r="H43" s="101">
        <v>10.414125697589984</v>
      </c>
      <c r="I43" s="102">
        <v>105.3585556624181</v>
      </c>
      <c r="J43" s="102">
        <v>122.71508546082757</v>
      </c>
      <c r="K43" s="102">
        <v>892.13075259615687</v>
      </c>
      <c r="L43" s="102">
        <v>183.88085784360661</v>
      </c>
      <c r="M43" s="102">
        <v>260.3773296346194</v>
      </c>
      <c r="N43" s="102">
        <v>514.97064584060149</v>
      </c>
      <c r="O43" s="102">
        <v>291.01680425366055</v>
      </c>
      <c r="P43" s="102">
        <v>93.22</v>
      </c>
      <c r="Q43" s="102">
        <v>75.774713661295152</v>
      </c>
      <c r="R43" s="102">
        <v>71.222763493009936</v>
      </c>
      <c r="S43" s="102">
        <v>107.86924740384312</v>
      </c>
      <c r="T43" s="101">
        <v>3.77</v>
      </c>
      <c r="U43" s="101">
        <v>4.6226875794418811</v>
      </c>
      <c r="V43" s="101">
        <v>2.15</v>
      </c>
      <c r="W43" s="102">
        <v>44.14401420897557</v>
      </c>
      <c r="X43" s="101"/>
      <c r="Y43" s="101"/>
      <c r="Z43" s="101"/>
      <c r="AA43" s="101"/>
      <c r="AB43" s="101"/>
      <c r="AC43" s="101"/>
      <c r="AD43" s="101"/>
      <c r="AE43" s="101"/>
      <c r="AF43" s="101"/>
      <c r="AG43" s="48"/>
      <c r="AH43" s="101">
        <v>10.411844724709006</v>
      </c>
      <c r="AI43" s="101">
        <v>3.0012953873906265</v>
      </c>
      <c r="AJ43" s="101">
        <v>14.808695515000023</v>
      </c>
      <c r="AK43" s="101">
        <v>3.4497198803765445</v>
      </c>
      <c r="AL43" s="101">
        <v>9.2747231512635793</v>
      </c>
      <c r="AM43" s="101">
        <v>8.3323549163188346</v>
      </c>
      <c r="AN43" s="101">
        <v>7.0929316163015788</v>
      </c>
      <c r="AO43" s="101">
        <v>10</v>
      </c>
      <c r="AP43" s="101">
        <v>9.5241339716513753</v>
      </c>
      <c r="AQ43" s="48"/>
      <c r="AR43" s="101">
        <f t="shared" si="7"/>
        <v>9.8822963728449835</v>
      </c>
      <c r="AS43" s="101">
        <f t="shared" si="7"/>
        <v>2.8486489478909998</v>
      </c>
      <c r="AT43" s="101">
        <f t="shared" si="7"/>
        <v>14.055522517268482</v>
      </c>
      <c r="AU43" s="101">
        <f t="shared" si="7"/>
        <v>3.2742664880770342</v>
      </c>
      <c r="AV43" s="101">
        <f t="shared" si="7"/>
        <v>8.8030090133172898</v>
      </c>
      <c r="AW43" s="101">
        <f t="shared" si="7"/>
        <v>7.9085698014091381</v>
      </c>
      <c r="AX43" s="101">
        <f t="shared" si="7"/>
        <v>6.7321838000780998</v>
      </c>
      <c r="AY43" s="101">
        <f t="shared" si="7"/>
        <v>9.4913981471435918</v>
      </c>
      <c r="AZ43" s="104">
        <f t="shared" si="7"/>
        <v>9.0397347531679184</v>
      </c>
      <c r="BB43" s="360"/>
      <c r="BC43" s="361"/>
      <c r="BD43" s="51"/>
      <c r="BE43" s="41"/>
      <c r="BF43" s="41" t="s">
        <v>374</v>
      </c>
      <c r="BG43" s="42"/>
      <c r="BH43" s="83"/>
      <c r="BI43" s="84"/>
      <c r="BJ43" s="85"/>
      <c r="BK43" s="85"/>
      <c r="BL43" s="83"/>
      <c r="BM43" s="83"/>
      <c r="BN43" s="83"/>
      <c r="BO43" s="83"/>
      <c r="BP43" s="83"/>
      <c r="BQ43" s="83"/>
      <c r="BR43" s="83"/>
      <c r="BS43" s="83"/>
      <c r="BT43" s="83"/>
      <c r="BU43" s="83"/>
      <c r="BV43" s="86"/>
      <c r="BW43" s="85"/>
      <c r="BX43" s="85"/>
      <c r="BY43" s="85"/>
      <c r="BZ43" s="86"/>
      <c r="CA43" s="85"/>
      <c r="CB43" s="85"/>
      <c r="CC43" s="85"/>
      <c r="CD43" s="85"/>
      <c r="CE43" s="83"/>
      <c r="CF43" s="83"/>
      <c r="CG43" s="83"/>
      <c r="CH43" s="87"/>
      <c r="CI43" s="87"/>
      <c r="CJ43" s="48"/>
      <c r="CK43" s="85"/>
      <c r="CL43" s="85"/>
      <c r="CM43" s="85"/>
      <c r="CN43" s="85"/>
      <c r="CO43" s="89"/>
      <c r="CP43" s="85"/>
      <c r="CQ43" s="85"/>
      <c r="CR43" s="85"/>
      <c r="CS43" s="85"/>
      <c r="CT43" s="48"/>
      <c r="CU43" s="85"/>
      <c r="CV43" s="85"/>
      <c r="CW43" s="85"/>
      <c r="CX43" s="85"/>
      <c r="CY43" s="89"/>
      <c r="CZ43" s="85"/>
      <c r="DA43" s="85"/>
      <c r="DB43" s="85"/>
      <c r="DC43" s="167"/>
    </row>
    <row r="44" spans="1:107" ht="15.75" customHeight="1" thickBot="1" x14ac:dyDescent="0.3">
      <c r="A44" s="566" t="str">
        <f t="shared" ref="A44:A77" si="8">IF($BE$6=1,BB45,BB46)</f>
        <v>espèces pures en vert</v>
      </c>
      <c r="B44" s="40"/>
      <c r="C44" s="41" t="s">
        <v>379</v>
      </c>
      <c r="D44" s="42">
        <v>2</v>
      </c>
      <c r="E44" s="105">
        <v>180</v>
      </c>
      <c r="F44" s="65">
        <v>5.9363009813982943</v>
      </c>
      <c r="G44" s="65">
        <v>6.0437278300322861</v>
      </c>
      <c r="H44" s="65">
        <v>10.19130482534081</v>
      </c>
      <c r="I44" s="63">
        <v>101.34909052168072</v>
      </c>
      <c r="J44" s="63">
        <v>110.53250811872263</v>
      </c>
      <c r="K44" s="63">
        <v>899.947</v>
      </c>
      <c r="L44" s="63">
        <v>165.81051381507291</v>
      </c>
      <c r="M44" s="63">
        <v>266.95800000000003</v>
      </c>
      <c r="N44" s="63">
        <v>518.37200000000007</v>
      </c>
      <c r="O44" s="63">
        <v>294.83</v>
      </c>
      <c r="P44" s="63">
        <v>90.414000000000001</v>
      </c>
      <c r="Q44" s="63">
        <v>74.153372894513211</v>
      </c>
      <c r="R44" s="63">
        <v>69.662380906751977</v>
      </c>
      <c r="S44" s="63">
        <v>100.053</v>
      </c>
      <c r="T44" s="65">
        <v>4.26</v>
      </c>
      <c r="U44" s="65">
        <v>4.2905786235476278</v>
      </c>
      <c r="V44" s="65">
        <v>2.09</v>
      </c>
      <c r="W44" s="63">
        <v>35.340500545561703</v>
      </c>
      <c r="X44" s="65"/>
      <c r="Y44" s="65"/>
      <c r="Z44" s="65"/>
      <c r="AA44" s="65"/>
      <c r="AB44" s="65"/>
      <c r="AC44" s="65"/>
      <c r="AD44" s="65"/>
      <c r="AE44" s="65"/>
      <c r="AF44" s="65"/>
      <c r="AG44" s="48"/>
      <c r="AH44" s="65">
        <v>9.8000000000000007</v>
      </c>
      <c r="AI44" s="65">
        <v>2.9</v>
      </c>
      <c r="AJ44" s="65">
        <v>14</v>
      </c>
      <c r="AK44" s="65">
        <v>3.2</v>
      </c>
      <c r="AL44" s="65">
        <v>8.5</v>
      </c>
      <c r="AM44" s="65">
        <v>8</v>
      </c>
      <c r="AN44" s="65">
        <v>6.5</v>
      </c>
      <c r="AO44" s="65">
        <v>9</v>
      </c>
      <c r="AP44" s="65">
        <v>9</v>
      </c>
      <c r="AQ44" s="48"/>
      <c r="AR44" s="65">
        <f t="shared" si="7"/>
        <v>9.6695490305397183</v>
      </c>
      <c r="AS44" s="65">
        <f t="shared" si="7"/>
        <v>2.8613971620984882</v>
      </c>
      <c r="AT44" s="65">
        <f t="shared" si="7"/>
        <v>13.813641472199597</v>
      </c>
      <c r="AU44" s="65">
        <f t="shared" si="7"/>
        <v>3.1574037650741937</v>
      </c>
      <c r="AV44" s="65">
        <f t="shared" si="7"/>
        <v>8.386853750978327</v>
      </c>
      <c r="AW44" s="65">
        <f t="shared" si="7"/>
        <v>7.8935094126854839</v>
      </c>
      <c r="AX44" s="65">
        <f t="shared" si="7"/>
        <v>6.4134763978069564</v>
      </c>
      <c r="AY44" s="65">
        <f t="shared" si="7"/>
        <v>8.88019808927117</v>
      </c>
      <c r="AZ44" s="69">
        <f t="shared" si="7"/>
        <v>8.88019808927117</v>
      </c>
      <c r="BB44" s="360"/>
      <c r="BC44" s="361"/>
      <c r="BD44" s="90"/>
      <c r="BE44" s="91"/>
      <c r="BF44" s="91" t="s">
        <v>375</v>
      </c>
      <c r="BG44" s="92"/>
      <c r="BH44" s="93"/>
      <c r="BI44" s="94"/>
      <c r="BJ44" s="95"/>
      <c r="BK44" s="95"/>
      <c r="BL44" s="93"/>
      <c r="BM44" s="93"/>
      <c r="BN44" s="93"/>
      <c r="BO44" s="93"/>
      <c r="BP44" s="93"/>
      <c r="BQ44" s="93"/>
      <c r="BR44" s="93"/>
      <c r="BS44" s="93"/>
      <c r="BT44" s="93"/>
      <c r="BU44" s="93"/>
      <c r="BV44" s="96"/>
      <c r="BW44" s="95"/>
      <c r="BX44" s="95"/>
      <c r="BY44" s="95"/>
      <c r="BZ44" s="96"/>
      <c r="CA44" s="95"/>
      <c r="CB44" s="95"/>
      <c r="CC44" s="95"/>
      <c r="CD44" s="95"/>
      <c r="CE44" s="93"/>
      <c r="CF44" s="93"/>
      <c r="CG44" s="93"/>
      <c r="CH44" s="97"/>
      <c r="CI44" s="97"/>
      <c r="CJ44" s="48"/>
      <c r="CK44" s="95"/>
      <c r="CL44" s="95"/>
      <c r="CM44" s="95"/>
      <c r="CN44" s="95"/>
      <c r="CO44" s="98"/>
      <c r="CP44" s="95"/>
      <c r="CQ44" s="95"/>
      <c r="CR44" s="95"/>
      <c r="CS44" s="95"/>
      <c r="CT44" s="48"/>
      <c r="CU44" s="95"/>
      <c r="CV44" s="95"/>
      <c r="CW44" s="95"/>
      <c r="CX44" s="95"/>
      <c r="CY44" s="98"/>
      <c r="CZ44" s="95"/>
      <c r="DA44" s="95"/>
      <c r="DB44" s="95"/>
      <c r="DC44" s="168"/>
    </row>
    <row r="45" spans="1:107" ht="15" customHeight="1" x14ac:dyDescent="0.25">
      <c r="A45" s="566">
        <f t="shared" si="8"/>
        <v>0</v>
      </c>
      <c r="B45" s="51"/>
      <c r="C45" s="41" t="s">
        <v>380</v>
      </c>
      <c r="D45" s="42">
        <v>3</v>
      </c>
      <c r="E45" s="105">
        <v>200</v>
      </c>
      <c r="F45" s="65">
        <v>5.5321731427543783</v>
      </c>
      <c r="G45" s="65">
        <v>5.5278651290776697</v>
      </c>
      <c r="H45" s="65">
        <v>9.6112747762279458</v>
      </c>
      <c r="I45" s="63">
        <v>93.7526195263559</v>
      </c>
      <c r="J45" s="63">
        <v>94.632171314375313</v>
      </c>
      <c r="K45" s="63">
        <v>905.31041697752289</v>
      </c>
      <c r="L45" s="63">
        <v>142.36000000000001</v>
      </c>
      <c r="M45" s="63">
        <v>294.56262932088964</v>
      </c>
      <c r="N45" s="63">
        <v>547.14425883428635</v>
      </c>
      <c r="O45" s="63">
        <v>322.01415063334309</v>
      </c>
      <c r="P45" s="63">
        <v>87.608000000000004</v>
      </c>
      <c r="Q45" s="63">
        <v>70.203411648425529</v>
      </c>
      <c r="R45" s="63">
        <v>67.551635539444717</v>
      </c>
      <c r="S45" s="63">
        <v>94.689583022477052</v>
      </c>
      <c r="T45" s="65">
        <v>4.5599999999999996</v>
      </c>
      <c r="U45" s="65">
        <v>4.0999999999999996</v>
      </c>
      <c r="V45" s="65">
        <v>2.04</v>
      </c>
      <c r="W45" s="63">
        <v>32.645648273378221</v>
      </c>
      <c r="X45" s="65"/>
      <c r="Y45" s="65"/>
      <c r="Z45" s="65"/>
      <c r="AA45" s="65"/>
      <c r="AB45" s="65"/>
      <c r="AC45" s="65"/>
      <c r="AD45" s="65"/>
      <c r="AE45" s="65"/>
      <c r="AF45" s="65"/>
      <c r="AG45" s="48"/>
      <c r="AH45" s="65">
        <v>8.3000000000000007</v>
      </c>
      <c r="AI45" s="65">
        <v>2.5</v>
      </c>
      <c r="AJ45" s="65">
        <v>12</v>
      </c>
      <c r="AK45" s="65">
        <v>2.75</v>
      </c>
      <c r="AL45" s="65">
        <v>7.5</v>
      </c>
      <c r="AM45" s="65">
        <v>6.7</v>
      </c>
      <c r="AN45" s="65">
        <v>5.6</v>
      </c>
      <c r="AO45" s="65">
        <v>7.7</v>
      </c>
      <c r="AP45" s="65">
        <v>7.8</v>
      </c>
      <c r="AQ45" s="48"/>
      <c r="AR45" s="65">
        <f t="shared" si="7"/>
        <v>8.8530859638185255</v>
      </c>
      <c r="AS45" s="65">
        <f t="shared" si="7"/>
        <v>2.6665921577766643</v>
      </c>
      <c r="AT45" s="65">
        <f t="shared" si="7"/>
        <v>12.79964235732799</v>
      </c>
      <c r="AU45" s="65">
        <f t="shared" si="7"/>
        <v>2.9332513735543304</v>
      </c>
      <c r="AV45" s="65">
        <f t="shared" si="7"/>
        <v>7.9997764733299919</v>
      </c>
      <c r="AW45" s="65">
        <f t="shared" si="7"/>
        <v>7.14646698284146</v>
      </c>
      <c r="AX45" s="65">
        <f t="shared" si="7"/>
        <v>5.9731664334197268</v>
      </c>
      <c r="AY45" s="65">
        <f t="shared" si="7"/>
        <v>8.2131038459521264</v>
      </c>
      <c r="AZ45" s="69">
        <f t="shared" si="7"/>
        <v>8.3197675322631923</v>
      </c>
      <c r="BB45" s="359" t="s">
        <v>969</v>
      </c>
      <c r="BC45" s="362" t="s">
        <v>968</v>
      </c>
      <c r="BD45" s="29" t="s">
        <v>376</v>
      </c>
      <c r="BE45" s="30"/>
      <c r="BF45" s="30" t="s">
        <v>377</v>
      </c>
      <c r="BG45" s="31"/>
      <c r="BH45" s="100"/>
      <c r="BI45" s="101"/>
      <c r="BJ45" s="101"/>
      <c r="BK45" s="101"/>
      <c r="BL45" s="102"/>
      <c r="BM45" s="102"/>
      <c r="BN45" s="102"/>
      <c r="BO45" s="102"/>
      <c r="BP45" s="102"/>
      <c r="BQ45" s="102"/>
      <c r="BR45" s="102"/>
      <c r="BS45" s="102"/>
      <c r="BT45" s="102"/>
      <c r="BU45" s="102"/>
      <c r="BV45" s="102"/>
      <c r="BW45" s="101"/>
      <c r="BX45" s="101"/>
      <c r="BY45" s="101"/>
      <c r="BZ45" s="102"/>
      <c r="CA45" s="101"/>
      <c r="CB45" s="101"/>
      <c r="CC45" s="101"/>
      <c r="CD45" s="101"/>
      <c r="CE45" s="101"/>
      <c r="CF45" s="101"/>
      <c r="CG45" s="101"/>
      <c r="CH45" s="101"/>
      <c r="CI45" s="101"/>
      <c r="CJ45" s="48"/>
      <c r="CK45" s="101"/>
      <c r="CL45" s="101"/>
      <c r="CM45" s="101"/>
      <c r="CN45" s="101"/>
      <c r="CO45" s="101"/>
      <c r="CP45" s="101"/>
      <c r="CQ45" s="101"/>
      <c r="CR45" s="101"/>
      <c r="CS45" s="101"/>
      <c r="CT45" s="48"/>
      <c r="CU45" s="101"/>
      <c r="CV45" s="101"/>
      <c r="CW45" s="101"/>
      <c r="CX45" s="101"/>
      <c r="CY45" s="101"/>
      <c r="CZ45" s="101"/>
      <c r="DA45" s="101"/>
      <c r="DB45" s="101"/>
      <c r="DC45" s="104"/>
    </row>
    <row r="46" spans="1:107" ht="15" x14ac:dyDescent="0.25">
      <c r="A46" s="566">
        <f t="shared" si="8"/>
        <v>0</v>
      </c>
      <c r="B46" s="51"/>
      <c r="C46" s="41" t="s">
        <v>381</v>
      </c>
      <c r="D46" s="42">
        <v>4</v>
      </c>
      <c r="E46" s="105">
        <v>210</v>
      </c>
      <c r="F46" s="65">
        <v>5.0951202338616488</v>
      </c>
      <c r="G46" s="65">
        <v>4.9803493104374574</v>
      </c>
      <c r="H46" s="65">
        <v>8.9669975477666526</v>
      </c>
      <c r="I46" s="63">
        <v>85.220104911811362</v>
      </c>
      <c r="J46" s="63">
        <v>79.847220503175663</v>
      </c>
      <c r="K46" s="63">
        <v>906.61400000000003</v>
      </c>
      <c r="L46" s="63">
        <v>120.63000000000001</v>
      </c>
      <c r="M46" s="63">
        <v>304.73599999999999</v>
      </c>
      <c r="N46" s="63">
        <v>574.44399999999996</v>
      </c>
      <c r="O46" s="63">
        <v>337.98</v>
      </c>
      <c r="P46" s="63">
        <v>84.801999999999992</v>
      </c>
      <c r="Q46" s="63">
        <v>65.631356037672305</v>
      </c>
      <c r="R46" s="63">
        <v>65.486467796825451</v>
      </c>
      <c r="S46" s="63">
        <v>93.385999999999996</v>
      </c>
      <c r="T46" s="65">
        <v>4.67</v>
      </c>
      <c r="U46" s="65">
        <v>3.928050799757727</v>
      </c>
      <c r="V46" s="65">
        <v>2.0099999999999998</v>
      </c>
      <c r="W46" s="63">
        <v>31.533000000000001</v>
      </c>
      <c r="X46" s="65"/>
      <c r="Y46" s="65"/>
      <c r="Z46" s="65"/>
      <c r="AA46" s="65"/>
      <c r="AB46" s="65"/>
      <c r="AC46" s="65"/>
      <c r="AD46" s="65"/>
      <c r="AE46" s="65"/>
      <c r="AF46" s="65"/>
      <c r="AG46" s="48"/>
      <c r="AH46" s="65">
        <v>6.8304055347070314</v>
      </c>
      <c r="AI46" s="65">
        <v>1.9689176286574483</v>
      </c>
      <c r="AJ46" s="65">
        <v>9.7148390589616973</v>
      </c>
      <c r="AK46" s="65">
        <v>2.2630942342228773</v>
      </c>
      <c r="AL46" s="65">
        <v>6.0844280740113259</v>
      </c>
      <c r="AM46" s="65">
        <v>5.4662132064362066</v>
      </c>
      <c r="AN46" s="65">
        <v>4.6531235002295741</v>
      </c>
      <c r="AO46" s="65">
        <v>6.261715058506832</v>
      </c>
      <c r="AP46" s="65">
        <v>6.2480472109688483</v>
      </c>
      <c r="AQ46" s="48"/>
      <c r="AR46" s="65">
        <f t="shared" si="7"/>
        <v>8.0150165759304866</v>
      </c>
      <c r="AS46" s="65">
        <f t="shared" si="7"/>
        <v>2.3103909936451625</v>
      </c>
      <c r="AT46" s="65">
        <f t="shared" si="7"/>
        <v>11.399703237886106</v>
      </c>
      <c r="AU46" s="65">
        <f t="shared" si="7"/>
        <v>2.6555872426639269</v>
      </c>
      <c r="AV46" s="65">
        <f t="shared" si="7"/>
        <v>7.1396627360500178</v>
      </c>
      <c r="AW46" s="65">
        <f t="shared" si="7"/>
        <v>6.4142296141184385</v>
      </c>
      <c r="AX46" s="65">
        <f t="shared" si="7"/>
        <v>5.4601241163042253</v>
      </c>
      <c r="AY46" s="65">
        <f t="shared" si="7"/>
        <v>7.3476969606956777</v>
      </c>
      <c r="AZ46" s="69">
        <f t="shared" si="7"/>
        <v>7.3316586707262781</v>
      </c>
      <c r="BB46" s="304"/>
      <c r="BC46" s="342"/>
      <c r="BD46" s="40" t="s">
        <v>378</v>
      </c>
      <c r="BE46" s="352"/>
      <c r="BF46" s="41" t="s">
        <v>379</v>
      </c>
      <c r="BG46" s="42"/>
      <c r="BH46" s="105"/>
      <c r="BI46" s="65"/>
      <c r="BJ46" s="65"/>
      <c r="BK46" s="65"/>
      <c r="BL46" s="63"/>
      <c r="BM46" s="63"/>
      <c r="BN46" s="63"/>
      <c r="BO46" s="63"/>
      <c r="BP46" s="63"/>
      <c r="BQ46" s="63"/>
      <c r="BR46" s="63"/>
      <c r="BS46" s="63"/>
      <c r="BT46" s="63"/>
      <c r="BU46" s="63"/>
      <c r="BV46" s="63"/>
      <c r="BW46" s="65"/>
      <c r="BX46" s="65"/>
      <c r="BY46" s="65"/>
      <c r="BZ46" s="63"/>
      <c r="CA46" s="65"/>
      <c r="CB46" s="65"/>
      <c r="CC46" s="65"/>
      <c r="CD46" s="65"/>
      <c r="CE46" s="65"/>
      <c r="CF46" s="65"/>
      <c r="CG46" s="65"/>
      <c r="CH46" s="65"/>
      <c r="CI46" s="65"/>
      <c r="CJ46" s="48"/>
      <c r="CK46" s="65"/>
      <c r="CL46" s="65"/>
      <c r="CM46" s="65"/>
      <c r="CN46" s="65"/>
      <c r="CO46" s="65"/>
      <c r="CP46" s="65"/>
      <c r="CQ46" s="65"/>
      <c r="CR46" s="65"/>
      <c r="CS46" s="65"/>
      <c r="CT46" s="48"/>
      <c r="CU46" s="65"/>
      <c r="CV46" s="65"/>
      <c r="CW46" s="65"/>
      <c r="CX46" s="65"/>
      <c r="CY46" s="65"/>
      <c r="CZ46" s="65"/>
      <c r="DA46" s="65"/>
      <c r="DB46" s="65"/>
      <c r="DC46" s="69"/>
    </row>
    <row r="47" spans="1:107" ht="15.75" thickBot="1" x14ac:dyDescent="0.3">
      <c r="A47" s="566">
        <f t="shared" si="8"/>
        <v>0</v>
      </c>
      <c r="B47" s="51"/>
      <c r="C47" s="41" t="s">
        <v>382</v>
      </c>
      <c r="D47" s="42">
        <v>5</v>
      </c>
      <c r="E47" s="105">
        <v>220</v>
      </c>
      <c r="F47" s="65">
        <v>4.7686782093222666</v>
      </c>
      <c r="G47" s="65">
        <v>4.5801419965322632</v>
      </c>
      <c r="H47" s="65">
        <v>8.4729893207573106</v>
      </c>
      <c r="I47" s="63">
        <v>75.084397819879172</v>
      </c>
      <c r="J47" s="63">
        <v>59.858797572633293</v>
      </c>
      <c r="K47" s="63">
        <v>909.94749999999999</v>
      </c>
      <c r="L47" s="63">
        <v>91.254183536455329</v>
      </c>
      <c r="M47" s="63">
        <v>334.20482561505253</v>
      </c>
      <c r="N47" s="63">
        <v>623.20727718705416</v>
      </c>
      <c r="O47" s="63">
        <v>377.83673024681138</v>
      </c>
      <c r="P47" s="63">
        <v>71.425608001225015</v>
      </c>
      <c r="Q47" s="63">
        <v>61.788417241644652</v>
      </c>
      <c r="R47" s="63">
        <v>62.427929228052079</v>
      </c>
      <c r="S47" s="63">
        <v>90.052499999999995</v>
      </c>
      <c r="T47" s="65">
        <v>4.58</v>
      </c>
      <c r="U47" s="65">
        <v>3.5391051994977252</v>
      </c>
      <c r="V47" s="65">
        <v>1.99</v>
      </c>
      <c r="W47" s="63">
        <v>31</v>
      </c>
      <c r="X47" s="65"/>
      <c r="Y47" s="65"/>
      <c r="Z47" s="65"/>
      <c r="AA47" s="65"/>
      <c r="AB47" s="65"/>
      <c r="AC47" s="65"/>
      <c r="AD47" s="65"/>
      <c r="AE47" s="65"/>
      <c r="AF47" s="65"/>
      <c r="AG47" s="48"/>
      <c r="AH47" s="65">
        <v>5.1670652432444308</v>
      </c>
      <c r="AI47" s="65">
        <v>1.489446826275961</v>
      </c>
      <c r="AJ47" s="65">
        <v>7.349081542846851</v>
      </c>
      <c r="AK47" s="65">
        <v>1.7119855476255346</v>
      </c>
      <c r="AL47" s="65">
        <v>4.6027482067494887</v>
      </c>
      <c r="AM47" s="65">
        <v>4.1350810179020607</v>
      </c>
      <c r="AN47" s="65">
        <v>3.5199949092907485</v>
      </c>
      <c r="AO47" s="65">
        <v>4.7368622664508706</v>
      </c>
      <c r="AP47" s="65">
        <v>4.7265228130165724</v>
      </c>
      <c r="AQ47" s="48"/>
      <c r="AR47" s="65">
        <f t="shared" si="7"/>
        <v>6.8816763445846139</v>
      </c>
      <c r="AS47" s="65">
        <f t="shared" si="7"/>
        <v>1.9836968391875665</v>
      </c>
      <c r="AT47" s="65">
        <f t="shared" si="7"/>
        <v>9.7877611810600751</v>
      </c>
      <c r="AU47" s="65">
        <f t="shared" si="7"/>
        <v>2.2800816112722067</v>
      </c>
      <c r="AV47" s="65">
        <f t="shared" si="7"/>
        <v>6.1300993820195169</v>
      </c>
      <c r="AW47" s="65">
        <f t="shared" si="7"/>
        <v>5.5072440320048308</v>
      </c>
      <c r="AX47" s="65">
        <f t="shared" si="7"/>
        <v>4.6880510618662816</v>
      </c>
      <c r="AY47" s="65">
        <f t="shared" si="7"/>
        <v>6.3087171289755624</v>
      </c>
      <c r="AZ47" s="69">
        <f t="shared" si="7"/>
        <v>6.2949466870002508</v>
      </c>
      <c r="BB47" s="304"/>
      <c r="BC47" s="342"/>
      <c r="BD47" s="51"/>
      <c r="BE47" s="41"/>
      <c r="BF47" s="41" t="s">
        <v>380</v>
      </c>
      <c r="BG47" s="42"/>
      <c r="BH47" s="105"/>
      <c r="BI47" s="65"/>
      <c r="BJ47" s="65"/>
      <c r="BK47" s="65"/>
      <c r="BL47" s="63"/>
      <c r="BM47" s="63"/>
      <c r="BN47" s="63"/>
      <c r="BO47" s="63"/>
      <c r="BP47" s="63"/>
      <c r="BQ47" s="63"/>
      <c r="BR47" s="63"/>
      <c r="BS47" s="63"/>
      <c r="BT47" s="63"/>
      <c r="BU47" s="63"/>
      <c r="BV47" s="63"/>
      <c r="BW47" s="65"/>
      <c r="BX47" s="65"/>
      <c r="BY47" s="65"/>
      <c r="BZ47" s="63"/>
      <c r="CA47" s="65"/>
      <c r="CB47" s="65"/>
      <c r="CC47" s="65"/>
      <c r="CD47" s="65"/>
      <c r="CE47" s="65"/>
      <c r="CF47" s="65"/>
      <c r="CG47" s="65"/>
      <c r="CH47" s="65"/>
      <c r="CI47" s="65"/>
      <c r="CJ47" s="48"/>
      <c r="CK47" s="65"/>
      <c r="CL47" s="65"/>
      <c r="CM47" s="65"/>
      <c r="CN47" s="65"/>
      <c r="CO47" s="65"/>
      <c r="CP47" s="65"/>
      <c r="CQ47" s="65"/>
      <c r="CR47" s="65"/>
      <c r="CS47" s="65"/>
      <c r="CT47" s="48"/>
      <c r="CU47" s="65"/>
      <c r="CV47" s="65"/>
      <c r="CW47" s="65"/>
      <c r="CX47" s="65"/>
      <c r="CY47" s="65"/>
      <c r="CZ47" s="65"/>
      <c r="DA47" s="65"/>
      <c r="DB47" s="65"/>
      <c r="DC47" s="69"/>
    </row>
    <row r="48" spans="1:107" ht="15" x14ac:dyDescent="0.25">
      <c r="A48" s="566">
        <f t="shared" si="8"/>
        <v>0</v>
      </c>
      <c r="B48" s="29" t="str">
        <f>IF($BE$6=1,BD50,BD51)</f>
        <v>Ray-grass anglais 2c+</v>
      </c>
      <c r="C48" s="54" t="s">
        <v>384</v>
      </c>
      <c r="D48" s="55">
        <v>1</v>
      </c>
      <c r="E48" s="106">
        <v>160</v>
      </c>
      <c r="F48" s="72">
        <v>6.213440476432333</v>
      </c>
      <c r="G48" s="72">
        <v>6.4108065135922567</v>
      </c>
      <c r="H48" s="72">
        <v>10.570840121448992</v>
      </c>
      <c r="I48" s="70">
        <v>105.11405193202427</v>
      </c>
      <c r="J48" s="70">
        <v>116.69824057052007</v>
      </c>
      <c r="K48" s="70">
        <v>893.13015669950528</v>
      </c>
      <c r="L48" s="70">
        <v>174.93623786020822</v>
      </c>
      <c r="M48" s="70">
        <v>222.3239522172716</v>
      </c>
      <c r="N48" s="70">
        <v>427.08766003438154</v>
      </c>
      <c r="O48" s="70">
        <v>249.68404558059365</v>
      </c>
      <c r="P48" s="70">
        <v>141.76374620647687</v>
      </c>
      <c r="Q48" s="70">
        <v>77.308813752157036</v>
      </c>
      <c r="R48" s="70">
        <v>70.508419142976777</v>
      </c>
      <c r="S48" s="70">
        <v>106.86984330049467</v>
      </c>
      <c r="T48" s="72">
        <v>4.55</v>
      </c>
      <c r="U48" s="72">
        <v>4.4440803433071299</v>
      </c>
      <c r="V48" s="72">
        <v>2.0699999999999998</v>
      </c>
      <c r="W48" s="70">
        <v>39.758781537978876</v>
      </c>
      <c r="X48" s="72"/>
      <c r="Y48" s="72"/>
      <c r="Z48" s="72"/>
      <c r="AA48" s="72"/>
      <c r="AB48" s="72"/>
      <c r="AC48" s="72"/>
      <c r="AD48" s="72"/>
      <c r="AE48" s="72"/>
      <c r="AF48" s="72"/>
      <c r="AG48" s="48"/>
      <c r="AH48" s="72">
        <v>10.642694771647035</v>
      </c>
      <c r="AI48" s="72">
        <v>2.9448233106013642</v>
      </c>
      <c r="AJ48" s="72">
        <v>15.344079355238685</v>
      </c>
      <c r="AK48" s="72">
        <v>3.9264310808018186</v>
      </c>
      <c r="AL48" s="72">
        <v>9.041124199214714</v>
      </c>
      <c r="AM48" s="72">
        <v>8.1628435627195692</v>
      </c>
      <c r="AN48" s="72">
        <v>7.7495350278983262</v>
      </c>
      <c r="AO48" s="72">
        <v>10.539367637941723</v>
      </c>
      <c r="AP48" s="72">
        <v>8.9894606323620572</v>
      </c>
      <c r="AQ48" s="48"/>
      <c r="AR48" s="72">
        <f t="shared" si="7"/>
        <v>10.124902024069542</v>
      </c>
      <c r="AS48" s="72">
        <f t="shared" si="7"/>
        <v>2.801550560058077</v>
      </c>
      <c r="AT48" s="72">
        <f t="shared" si="7"/>
        <v>14.597552918197348</v>
      </c>
      <c r="AU48" s="72">
        <f t="shared" si="7"/>
        <v>3.7354007467441033</v>
      </c>
      <c r="AV48" s="72">
        <f t="shared" si="7"/>
        <v>8.6012517194765525</v>
      </c>
      <c r="AW48" s="72">
        <f t="shared" si="7"/>
        <v>7.765701552441687</v>
      </c>
      <c r="AX48" s="72">
        <f t="shared" si="7"/>
        <v>7.3725014738370458</v>
      </c>
      <c r="AY48" s="72">
        <f t="shared" si="7"/>
        <v>10.026602004418381</v>
      </c>
      <c r="AZ48" s="76">
        <f t="shared" si="7"/>
        <v>8.5521017096509713</v>
      </c>
      <c r="BB48" s="304"/>
      <c r="BC48" s="342"/>
      <c r="BD48" s="51"/>
      <c r="BE48" s="41"/>
      <c r="BF48" s="41" t="s">
        <v>381</v>
      </c>
      <c r="BG48" s="42"/>
      <c r="BH48" s="105"/>
      <c r="BI48" s="65"/>
      <c r="BJ48" s="65"/>
      <c r="BK48" s="65"/>
      <c r="BL48" s="63"/>
      <c r="BM48" s="63"/>
      <c r="BN48" s="63"/>
      <c r="BO48" s="63"/>
      <c r="BP48" s="63"/>
      <c r="BQ48" s="63"/>
      <c r="BR48" s="63"/>
      <c r="BS48" s="63"/>
      <c r="BT48" s="63"/>
      <c r="BU48" s="63"/>
      <c r="BV48" s="63"/>
      <c r="BW48" s="65"/>
      <c r="BX48" s="65"/>
      <c r="BY48" s="65"/>
      <c r="BZ48" s="63"/>
      <c r="CA48" s="65"/>
      <c r="CB48" s="65"/>
      <c r="CC48" s="65"/>
      <c r="CD48" s="65"/>
      <c r="CE48" s="65"/>
      <c r="CF48" s="65"/>
      <c r="CG48" s="65"/>
      <c r="CH48" s="65"/>
      <c r="CI48" s="65"/>
      <c r="CJ48" s="48"/>
      <c r="CK48" s="65"/>
      <c r="CL48" s="65"/>
      <c r="CM48" s="65"/>
      <c r="CN48" s="65"/>
      <c r="CO48" s="65"/>
      <c r="CP48" s="65"/>
      <c r="CQ48" s="65"/>
      <c r="CR48" s="65"/>
      <c r="CS48" s="65"/>
      <c r="CT48" s="48"/>
      <c r="CU48" s="65"/>
      <c r="CV48" s="65"/>
      <c r="CW48" s="65"/>
      <c r="CX48" s="65"/>
      <c r="CY48" s="65"/>
      <c r="CZ48" s="65"/>
      <c r="DA48" s="65"/>
      <c r="DB48" s="65"/>
      <c r="DC48" s="69"/>
    </row>
    <row r="49" spans="1:107" ht="15" x14ac:dyDescent="0.25">
      <c r="A49" s="566">
        <f t="shared" si="8"/>
        <v>0</v>
      </c>
      <c r="B49" s="51" t="str">
        <f>IF($BE$6=1,"",BD52)</f>
        <v/>
      </c>
      <c r="C49" s="41" t="s">
        <v>385</v>
      </c>
      <c r="D49" s="42">
        <v>2</v>
      </c>
      <c r="E49" s="107">
        <v>170</v>
      </c>
      <c r="F49" s="45">
        <v>6.1465106463957779</v>
      </c>
      <c r="G49" s="45">
        <v>6.3135884274985736</v>
      </c>
      <c r="H49" s="45">
        <v>10.489248930437753</v>
      </c>
      <c r="I49" s="43">
        <v>103.44344245823672</v>
      </c>
      <c r="J49" s="43">
        <v>111.02948300868684</v>
      </c>
      <c r="K49" s="43">
        <v>902.0444</v>
      </c>
      <c r="L49" s="43">
        <v>166.55129515518021</v>
      </c>
      <c r="M49" s="43">
        <v>223.928</v>
      </c>
      <c r="N49" s="43">
        <v>435.35669136464145</v>
      </c>
      <c r="O49" s="43">
        <v>254.40600000000001</v>
      </c>
      <c r="P49" s="43">
        <v>168.69449133657224</v>
      </c>
      <c r="Q49" s="43">
        <v>76.278897289974793</v>
      </c>
      <c r="R49" s="43">
        <v>69.691590054379688</v>
      </c>
      <c r="S49" s="43">
        <v>97.955600000000004</v>
      </c>
      <c r="T49" s="45">
        <v>4.6399999999999997</v>
      </c>
      <c r="U49" s="45">
        <v>3.9418097309665359</v>
      </c>
      <c r="V49" s="45">
        <v>2.16</v>
      </c>
      <c r="W49" s="43">
        <v>33.098079508222106</v>
      </c>
      <c r="X49" s="45"/>
      <c r="Y49" s="45"/>
      <c r="Z49" s="45"/>
      <c r="AA49" s="45"/>
      <c r="AB49" s="45"/>
      <c r="AC49" s="45"/>
      <c r="AD49" s="45"/>
      <c r="AE49" s="45"/>
      <c r="AF49" s="45"/>
      <c r="AG49" s="48"/>
      <c r="AH49" s="45">
        <v>10.062406290982514</v>
      </c>
      <c r="AI49" s="45">
        <v>2.7347137201083593</v>
      </c>
      <c r="AJ49" s="45">
        <v>13.975669838991807</v>
      </c>
      <c r="AK49" s="45">
        <v>3.3418943638479912</v>
      </c>
      <c r="AL49" s="45">
        <v>8.7787342788962022</v>
      </c>
      <c r="AM49" s="45">
        <v>7.723878955684004</v>
      </c>
      <c r="AN49" s="45">
        <v>6.6515585377603275</v>
      </c>
      <c r="AO49" s="45">
        <v>8.904219418406278</v>
      </c>
      <c r="AP49" s="45">
        <v>8.6041371456083624</v>
      </c>
      <c r="AQ49" s="48"/>
      <c r="AR49" s="45">
        <f t="shared" si="7"/>
        <v>9.7274472425306371</v>
      </c>
      <c r="AS49" s="45">
        <f t="shared" si="7"/>
        <v>2.643680116516276</v>
      </c>
      <c r="AT49" s="45">
        <f t="shared" si="7"/>
        <v>13.510445424932771</v>
      </c>
      <c r="AU49" s="45">
        <f t="shared" si="7"/>
        <v>3.2306488303472851</v>
      </c>
      <c r="AV49" s="45">
        <f t="shared" si="7"/>
        <v>8.4865063171505017</v>
      </c>
      <c r="AW49" s="45">
        <f t="shared" si="7"/>
        <v>7.4667651927790111</v>
      </c>
      <c r="AX49" s="45">
        <f t="shared" si="7"/>
        <v>6.4301403546636271</v>
      </c>
      <c r="AY49" s="45">
        <f t="shared" si="7"/>
        <v>8.6078142865374812</v>
      </c>
      <c r="AZ49" s="50">
        <f t="shared" si="7"/>
        <v>8.3177212021749138</v>
      </c>
      <c r="BB49" s="304"/>
      <c r="BC49" s="342"/>
      <c r="BD49" s="51"/>
      <c r="BE49" s="41"/>
      <c r="BF49" s="41" t="s">
        <v>382</v>
      </c>
      <c r="BG49" s="42"/>
      <c r="BH49" s="105"/>
      <c r="BI49" s="65"/>
      <c r="BJ49" s="65"/>
      <c r="BK49" s="65"/>
      <c r="BL49" s="63"/>
      <c r="BM49" s="63"/>
      <c r="BN49" s="63"/>
      <c r="BO49" s="63"/>
      <c r="BP49" s="63"/>
      <c r="BQ49" s="63"/>
      <c r="BR49" s="63"/>
      <c r="BS49" s="63"/>
      <c r="BT49" s="63"/>
      <c r="BU49" s="63"/>
      <c r="BV49" s="63"/>
      <c r="BW49" s="65"/>
      <c r="BX49" s="65"/>
      <c r="BY49" s="65"/>
      <c r="BZ49" s="63"/>
      <c r="CA49" s="65"/>
      <c r="CB49" s="65"/>
      <c r="CC49" s="65"/>
      <c r="CD49" s="65"/>
      <c r="CE49" s="65"/>
      <c r="CF49" s="65"/>
      <c r="CG49" s="65"/>
      <c r="CH49" s="65"/>
      <c r="CI49" s="65"/>
      <c r="CJ49" s="48"/>
      <c r="CK49" s="65"/>
      <c r="CL49" s="65"/>
      <c r="CM49" s="65"/>
      <c r="CN49" s="65"/>
      <c r="CO49" s="65"/>
      <c r="CP49" s="65"/>
      <c r="CQ49" s="65"/>
      <c r="CR49" s="65"/>
      <c r="CS49" s="65"/>
      <c r="CT49" s="48"/>
      <c r="CU49" s="65"/>
      <c r="CV49" s="65"/>
      <c r="CW49" s="65"/>
      <c r="CX49" s="65"/>
      <c r="CY49" s="65"/>
      <c r="CZ49" s="65"/>
      <c r="DA49" s="65"/>
      <c r="DB49" s="65"/>
      <c r="DC49" s="69"/>
    </row>
    <row r="50" spans="1:107" ht="15" x14ac:dyDescent="0.25">
      <c r="A50" s="566">
        <f t="shared" si="8"/>
        <v>0</v>
      </c>
      <c r="B50" s="40"/>
      <c r="C50" s="41" t="s">
        <v>387</v>
      </c>
      <c r="D50" s="42">
        <v>3</v>
      </c>
      <c r="E50" s="107">
        <v>189.81299999999999</v>
      </c>
      <c r="F50" s="45">
        <v>5.8120455262035406</v>
      </c>
      <c r="G50" s="45">
        <v>5.8828555038176225</v>
      </c>
      <c r="H50" s="45">
        <v>10.016016673094743</v>
      </c>
      <c r="I50" s="43">
        <v>96.596011268119895</v>
      </c>
      <c r="J50" s="43">
        <v>95.226939640839703</v>
      </c>
      <c r="K50" s="43">
        <v>909</v>
      </c>
      <c r="L50" s="43">
        <v>143.24799999999999</v>
      </c>
      <c r="M50" s="43">
        <v>230.95858361881926</v>
      </c>
      <c r="N50" s="43">
        <v>469.19565817373757</v>
      </c>
      <c r="O50" s="43">
        <v>269.66807910047646</v>
      </c>
      <c r="P50" s="43">
        <v>153.62136682225398</v>
      </c>
      <c r="Q50" s="43">
        <v>73.022704247926896</v>
      </c>
      <c r="R50" s="43">
        <v>67.579376872323095</v>
      </c>
      <c r="S50" s="43">
        <v>91</v>
      </c>
      <c r="T50" s="45">
        <v>4.6399999999999997</v>
      </c>
      <c r="U50" s="45">
        <v>3.6302318189785878</v>
      </c>
      <c r="V50" s="45">
        <v>2.16</v>
      </c>
      <c r="W50" s="43">
        <v>29.027634683976355</v>
      </c>
      <c r="X50" s="45"/>
      <c r="Y50" s="45"/>
      <c r="Z50" s="45"/>
      <c r="AA50" s="45"/>
      <c r="AB50" s="45"/>
      <c r="AC50" s="45"/>
      <c r="AD50" s="45"/>
      <c r="AE50" s="45"/>
      <c r="AF50" s="45"/>
      <c r="AG50" s="48"/>
      <c r="AH50" s="45">
        <v>9</v>
      </c>
      <c r="AI50" s="45">
        <v>2.6</v>
      </c>
      <c r="AJ50" s="45">
        <v>12</v>
      </c>
      <c r="AK50" s="45">
        <v>3</v>
      </c>
      <c r="AL50" s="45">
        <v>7.8</v>
      </c>
      <c r="AM50" s="45">
        <v>7</v>
      </c>
      <c r="AN50" s="45">
        <v>5.8</v>
      </c>
      <c r="AO50" s="45">
        <v>7.8</v>
      </c>
      <c r="AP50" s="45">
        <v>8</v>
      </c>
      <c r="AQ50" s="48"/>
      <c r="AR50" s="45">
        <f t="shared" si="7"/>
        <v>9.3171549030309908</v>
      </c>
      <c r="AS50" s="45">
        <f t="shared" si="7"/>
        <v>2.691622527542286</v>
      </c>
      <c r="AT50" s="45">
        <f t="shared" si="7"/>
        <v>12.42287320404132</v>
      </c>
      <c r="AU50" s="45">
        <f t="shared" si="7"/>
        <v>3.10571830101033</v>
      </c>
      <c r="AV50" s="45">
        <f t="shared" si="7"/>
        <v>8.0748675826268581</v>
      </c>
      <c r="AW50" s="45">
        <f t="shared" si="7"/>
        <v>7.2466760356907702</v>
      </c>
      <c r="AX50" s="45">
        <f t="shared" ref="AX50:AZ77" si="9">AN50/$I50*100</f>
        <v>6.0043887152866375</v>
      </c>
      <c r="AY50" s="45">
        <f t="shared" si="9"/>
        <v>8.0748675826268581</v>
      </c>
      <c r="AZ50" s="50">
        <f t="shared" si="9"/>
        <v>8.2819154693608805</v>
      </c>
      <c r="BB50" s="304"/>
      <c r="BC50" s="342"/>
      <c r="BD50" s="53" t="s">
        <v>383</v>
      </c>
      <c r="BE50" s="54"/>
      <c r="BF50" s="54" t="s">
        <v>384</v>
      </c>
      <c r="BG50" s="55"/>
      <c r="BH50" s="106"/>
      <c r="BI50" s="72"/>
      <c r="BJ50" s="72"/>
      <c r="BK50" s="72"/>
      <c r="BL50" s="70"/>
      <c r="BM50" s="70"/>
      <c r="BN50" s="70"/>
      <c r="BO50" s="70"/>
      <c r="BP50" s="70"/>
      <c r="BQ50" s="70"/>
      <c r="BR50" s="70"/>
      <c r="BS50" s="70"/>
      <c r="BT50" s="70"/>
      <c r="BU50" s="70"/>
      <c r="BV50" s="70"/>
      <c r="BW50" s="72"/>
      <c r="BX50" s="72"/>
      <c r="BY50" s="72"/>
      <c r="BZ50" s="70"/>
      <c r="CA50" s="72"/>
      <c r="CB50" s="72"/>
      <c r="CC50" s="72"/>
      <c r="CD50" s="72"/>
      <c r="CE50" s="72"/>
      <c r="CF50" s="72"/>
      <c r="CG50" s="72"/>
      <c r="CH50" s="72"/>
      <c r="CI50" s="72"/>
      <c r="CJ50" s="48"/>
      <c r="CK50" s="72"/>
      <c r="CL50" s="72"/>
      <c r="CM50" s="72"/>
      <c r="CN50" s="72"/>
      <c r="CO50" s="72"/>
      <c r="CP50" s="72"/>
      <c r="CQ50" s="72"/>
      <c r="CR50" s="72"/>
      <c r="CS50" s="72"/>
      <c r="CT50" s="48"/>
      <c r="CU50" s="72"/>
      <c r="CV50" s="72"/>
      <c r="CW50" s="72"/>
      <c r="CX50" s="72"/>
      <c r="CY50" s="72"/>
      <c r="CZ50" s="72"/>
      <c r="DA50" s="72"/>
      <c r="DB50" s="72"/>
      <c r="DC50" s="76"/>
    </row>
    <row r="51" spans="1:107" ht="15" x14ac:dyDescent="0.25">
      <c r="A51" s="566">
        <f t="shared" si="8"/>
        <v>0</v>
      </c>
      <c r="B51" s="51"/>
      <c r="C51" s="41" t="s">
        <v>388</v>
      </c>
      <c r="D51" s="42">
        <v>4</v>
      </c>
      <c r="E51" s="107">
        <v>210</v>
      </c>
      <c r="F51" s="45">
        <v>5.6162062442506926</v>
      </c>
      <c r="G51" s="45">
        <v>5.6306363364241516</v>
      </c>
      <c r="H51" s="45">
        <v>9.7371624810086601</v>
      </c>
      <c r="I51" s="43">
        <v>91.401161730457702</v>
      </c>
      <c r="J51" s="43">
        <v>83.947073593834887</v>
      </c>
      <c r="K51" s="43">
        <v>915.17530079051653</v>
      </c>
      <c r="L51" s="43">
        <v>126.684</v>
      </c>
      <c r="M51" s="43">
        <v>244.67601410944596</v>
      </c>
      <c r="N51" s="43">
        <v>504.08000000000004</v>
      </c>
      <c r="O51" s="43">
        <v>291.90199999999999</v>
      </c>
      <c r="P51" s="43">
        <v>135.88937627931085</v>
      </c>
      <c r="Q51" s="43">
        <v>70.601653765728045</v>
      </c>
      <c r="R51" s="43">
        <v>65.959024597211624</v>
      </c>
      <c r="S51" s="43">
        <v>84.824699209483526</v>
      </c>
      <c r="T51" s="45">
        <v>4.55</v>
      </c>
      <c r="U51" s="45">
        <v>3.4</v>
      </c>
      <c r="V51" s="45">
        <v>2.0699999999999998</v>
      </c>
      <c r="W51" s="43">
        <v>27.8</v>
      </c>
      <c r="X51" s="45"/>
      <c r="Y51" s="45"/>
      <c r="Z51" s="45"/>
      <c r="AA51" s="45"/>
      <c r="AB51" s="45"/>
      <c r="AC51" s="45"/>
      <c r="AD51" s="45"/>
      <c r="AE51" s="45"/>
      <c r="AF51" s="45"/>
      <c r="AG51" s="48"/>
      <c r="AH51" s="45">
        <v>7.2017534704101873</v>
      </c>
      <c r="AI51" s="45">
        <v>2.3483978707859303</v>
      </c>
      <c r="AJ51" s="45">
        <v>10.646070347562883</v>
      </c>
      <c r="AK51" s="45">
        <v>2.5049577288383253</v>
      </c>
      <c r="AL51" s="45">
        <v>6.7320738962530005</v>
      </c>
      <c r="AM51" s="45">
        <v>5.9492746059910235</v>
      </c>
      <c r="AN51" s="45">
        <v>5.0099154576766507</v>
      </c>
      <c r="AO51" s="45">
        <v>6.8886337543053955</v>
      </c>
      <c r="AP51" s="45">
        <v>7.0451936123577914</v>
      </c>
      <c r="AQ51" s="48"/>
      <c r="AR51" s="45">
        <f t="shared" ref="AR51:AW77" si="10">AH51/$I51*100</f>
        <v>7.879280015770675</v>
      </c>
      <c r="AS51" s="45">
        <f t="shared" si="10"/>
        <v>2.5693304399252197</v>
      </c>
      <c r="AT51" s="45">
        <f t="shared" si="10"/>
        <v>11.647631327660994</v>
      </c>
      <c r="AU51" s="45">
        <f t="shared" si="10"/>
        <v>2.7406191359202339</v>
      </c>
      <c r="AV51" s="45">
        <f t="shared" si="10"/>
        <v>7.3654139277856299</v>
      </c>
      <c r="AW51" s="45">
        <f t="shared" si="10"/>
        <v>6.5089704478105563</v>
      </c>
      <c r="AX51" s="45">
        <f t="shared" si="9"/>
        <v>5.4812382718404677</v>
      </c>
      <c r="AY51" s="45">
        <f t="shared" si="9"/>
        <v>7.5367026237806449</v>
      </c>
      <c r="AZ51" s="50">
        <f t="shared" si="9"/>
        <v>7.7079913197756591</v>
      </c>
      <c r="BB51" s="304"/>
      <c r="BC51" s="342"/>
      <c r="BD51" s="40" t="s">
        <v>67</v>
      </c>
      <c r="BE51" s="352"/>
      <c r="BF51" s="41" t="s">
        <v>385</v>
      </c>
      <c r="BG51" s="42"/>
      <c r="BH51" s="107"/>
      <c r="BI51" s="45"/>
      <c r="BJ51" s="45"/>
      <c r="BK51" s="45"/>
      <c r="BL51" s="43"/>
      <c r="BM51" s="43"/>
      <c r="BN51" s="43"/>
      <c r="BO51" s="43"/>
      <c r="BP51" s="43"/>
      <c r="BQ51" s="43"/>
      <c r="BR51" s="43"/>
      <c r="BS51" s="43"/>
      <c r="BT51" s="43"/>
      <c r="BU51" s="43"/>
      <c r="BV51" s="43"/>
      <c r="BW51" s="45"/>
      <c r="BX51" s="45"/>
      <c r="BY51" s="45"/>
      <c r="BZ51" s="43"/>
      <c r="CA51" s="45"/>
      <c r="CB51" s="45"/>
      <c r="CC51" s="45"/>
      <c r="CD51" s="45"/>
      <c r="CE51" s="45"/>
      <c r="CF51" s="45"/>
      <c r="CG51" s="45"/>
      <c r="CH51" s="45"/>
      <c r="CI51" s="45"/>
      <c r="CJ51" s="48"/>
      <c r="CK51" s="45"/>
      <c r="CL51" s="45"/>
      <c r="CM51" s="45"/>
      <c r="CN51" s="45"/>
      <c r="CO51" s="45"/>
      <c r="CP51" s="45"/>
      <c r="CQ51" s="45"/>
      <c r="CR51" s="45"/>
      <c r="CS51" s="45"/>
      <c r="CT51" s="48"/>
      <c r="CU51" s="45"/>
      <c r="CV51" s="45"/>
      <c r="CW51" s="45"/>
      <c r="CX51" s="45"/>
      <c r="CY51" s="45"/>
      <c r="CZ51" s="45"/>
      <c r="DA51" s="45"/>
      <c r="DB51" s="45"/>
      <c r="DC51" s="50"/>
    </row>
    <row r="52" spans="1:107" ht="15.75" thickBot="1" x14ac:dyDescent="0.3">
      <c r="A52" s="566">
        <f t="shared" si="8"/>
        <v>0</v>
      </c>
      <c r="B52" s="51"/>
      <c r="C52" s="41" t="s">
        <v>389</v>
      </c>
      <c r="D52" s="42">
        <v>5</v>
      </c>
      <c r="E52" s="107">
        <v>220</v>
      </c>
      <c r="F52" s="45">
        <v>5.0383171747307323</v>
      </c>
      <c r="G52" s="45">
        <v>4.8964436632106665</v>
      </c>
      <c r="H52" s="45">
        <v>8.8955647979348758</v>
      </c>
      <c r="I52" s="43">
        <v>81.467612271089962</v>
      </c>
      <c r="J52" s="43">
        <v>70.056220361106583</v>
      </c>
      <c r="K52" s="43">
        <v>920</v>
      </c>
      <c r="L52" s="43">
        <v>106.29545570534384</v>
      </c>
      <c r="M52" s="43">
        <v>277.49229815114518</v>
      </c>
      <c r="N52" s="43">
        <v>559.78192055555314</v>
      </c>
      <c r="O52" s="43">
        <v>330.28914151052493</v>
      </c>
      <c r="P52" s="43">
        <v>117.4084974718332</v>
      </c>
      <c r="Q52" s="43">
        <v>64.161195565151587</v>
      </c>
      <c r="R52" s="43">
        <v>63.888974337025658</v>
      </c>
      <c r="S52" s="43">
        <v>80</v>
      </c>
      <c r="T52" s="45">
        <v>4.3600000000000003</v>
      </c>
      <c r="U52" s="45">
        <v>3.1373596965354245</v>
      </c>
      <c r="V52" s="45">
        <v>1.89</v>
      </c>
      <c r="W52" s="43">
        <v>26.713998995664401</v>
      </c>
      <c r="X52" s="45"/>
      <c r="Y52" s="45"/>
      <c r="Z52" s="45"/>
      <c r="AA52" s="45"/>
      <c r="AB52" s="45"/>
      <c r="AC52" s="45"/>
      <c r="AD52" s="45"/>
      <c r="AE52" s="45"/>
      <c r="AF52" s="45"/>
      <c r="AG52" s="48"/>
      <c r="AH52" s="45">
        <v>6.0529942736245541</v>
      </c>
      <c r="AI52" s="45">
        <v>1.7941312491873334</v>
      </c>
      <c r="AJ52" s="45">
        <v>8.7313350234943954</v>
      </c>
      <c r="AK52" s="45">
        <v>2.1062195606503966</v>
      </c>
      <c r="AL52" s="45">
        <v>5.4066442506934465</v>
      </c>
      <c r="AM52" s="45">
        <v>4.7792156498274938</v>
      </c>
      <c r="AN52" s="45">
        <v>4.2011470837953118</v>
      </c>
      <c r="AO52" s="45">
        <v>5.7488764458536865</v>
      </c>
      <c r="AP52" s="45">
        <v>5.5030876268668383</v>
      </c>
      <c r="AQ52" s="48"/>
      <c r="AR52" s="45">
        <f t="shared" si="10"/>
        <v>7.4299394629153168</v>
      </c>
      <c r="AS52" s="45">
        <f t="shared" si="10"/>
        <v>2.2022632051829616</v>
      </c>
      <c r="AT52" s="45">
        <f t="shared" si="10"/>
        <v>10.717553614361721</v>
      </c>
      <c r="AU52" s="45">
        <f t="shared" si="10"/>
        <v>2.5853458840082157</v>
      </c>
      <c r="AV52" s="45">
        <f t="shared" si="10"/>
        <v>6.6365566634043569</v>
      </c>
      <c r="AW52" s="45">
        <f t="shared" si="10"/>
        <v>5.8663995624718615</v>
      </c>
      <c r="AX52" s="45">
        <f t="shared" si="9"/>
        <v>5.1568309990670409</v>
      </c>
      <c r="AY52" s="45">
        <f t="shared" si="9"/>
        <v>7.0566404066487705</v>
      </c>
      <c r="AZ52" s="50">
        <f t="shared" si="9"/>
        <v>6.7549391389487106</v>
      </c>
      <c r="BB52" s="304"/>
      <c r="BC52" s="342"/>
      <c r="BD52" s="40" t="s">
        <v>386</v>
      </c>
      <c r="BE52" s="352"/>
      <c r="BF52" s="41" t="s">
        <v>387</v>
      </c>
      <c r="BG52" s="42"/>
      <c r="BH52" s="107"/>
      <c r="BI52" s="45"/>
      <c r="BJ52" s="45"/>
      <c r="BK52" s="45"/>
      <c r="BL52" s="43"/>
      <c r="BM52" s="43"/>
      <c r="BN52" s="43"/>
      <c r="BO52" s="43"/>
      <c r="BP52" s="43"/>
      <c r="BQ52" s="43"/>
      <c r="BR52" s="43"/>
      <c r="BS52" s="43"/>
      <c r="BT52" s="43"/>
      <c r="BU52" s="43"/>
      <c r="BV52" s="43"/>
      <c r="BW52" s="45"/>
      <c r="BX52" s="45"/>
      <c r="BY52" s="45"/>
      <c r="BZ52" s="43"/>
      <c r="CA52" s="45"/>
      <c r="CB52" s="45"/>
      <c r="CC52" s="45"/>
      <c r="CD52" s="45"/>
      <c r="CE52" s="45"/>
      <c r="CF52" s="45"/>
      <c r="CG52" s="45"/>
      <c r="CH52" s="45"/>
      <c r="CI52" s="45"/>
      <c r="CJ52" s="48"/>
      <c r="CK52" s="45"/>
      <c r="CL52" s="45"/>
      <c r="CM52" s="45"/>
      <c r="CN52" s="45"/>
      <c r="CO52" s="45"/>
      <c r="CP52" s="45"/>
      <c r="CQ52" s="45"/>
      <c r="CR52" s="45"/>
      <c r="CS52" s="45"/>
      <c r="CT52" s="48"/>
      <c r="CU52" s="45"/>
      <c r="CV52" s="45"/>
      <c r="CW52" s="45"/>
      <c r="CX52" s="45"/>
      <c r="CY52" s="45"/>
      <c r="CZ52" s="45"/>
      <c r="DA52" s="45"/>
      <c r="DB52" s="45"/>
      <c r="DC52" s="50"/>
    </row>
    <row r="53" spans="1:107" ht="15" x14ac:dyDescent="0.25">
      <c r="A53" s="566">
        <f t="shared" si="8"/>
        <v>0</v>
      </c>
      <c r="B53" s="29" t="str">
        <f>IF($BE$6=1,BD55,BD56)</f>
        <v>Ray-grass d'Italie 2c+</v>
      </c>
      <c r="C53" s="54" t="s">
        <v>391</v>
      </c>
      <c r="D53" s="55">
        <v>1</v>
      </c>
      <c r="E53" s="108">
        <v>110</v>
      </c>
      <c r="F53" s="58">
        <v>6.1412755573521576</v>
      </c>
      <c r="G53" s="58">
        <v>6.3246655718394642</v>
      </c>
      <c r="H53" s="58">
        <v>10.461501502912492</v>
      </c>
      <c r="I53" s="56">
        <v>103.79802482315324</v>
      </c>
      <c r="J53" s="56">
        <v>114.18340330620907</v>
      </c>
      <c r="K53" s="56">
        <v>890.01574354920001</v>
      </c>
      <c r="L53" s="56">
        <v>171.19800000000001</v>
      </c>
      <c r="M53" s="56">
        <v>210</v>
      </c>
      <c r="N53" s="56">
        <v>429.01435685378078</v>
      </c>
      <c r="O53" s="56">
        <v>254.16262373420548</v>
      </c>
      <c r="P53" s="56">
        <v>174.51831873033251</v>
      </c>
      <c r="Q53" s="56">
        <v>76.869922777755107</v>
      </c>
      <c r="R53" s="56">
        <v>70.256588255727635</v>
      </c>
      <c r="S53" s="56">
        <v>109.98425645079999</v>
      </c>
      <c r="T53" s="58">
        <v>4.59</v>
      </c>
      <c r="U53" s="58">
        <v>4.7591411283555685</v>
      </c>
      <c r="V53" s="58">
        <v>2.2799999999999998</v>
      </c>
      <c r="W53" s="56">
        <v>42.877274023288322</v>
      </c>
      <c r="X53" s="58"/>
      <c r="Y53" s="58"/>
      <c r="Z53" s="58"/>
      <c r="AA53" s="58"/>
      <c r="AB53" s="58"/>
      <c r="AC53" s="58"/>
      <c r="AD53" s="58"/>
      <c r="AE53" s="58"/>
      <c r="AF53" s="58"/>
      <c r="AG53" s="48"/>
      <c r="AH53" s="58">
        <v>8.2388187459875883</v>
      </c>
      <c r="AI53" s="58">
        <v>3.2099293815536059</v>
      </c>
      <c r="AJ53" s="58">
        <v>12.304729295955488</v>
      </c>
      <c r="AK53" s="58">
        <v>2.8889364433982454</v>
      </c>
      <c r="AL53" s="58">
        <v>8.1318210999358005</v>
      </c>
      <c r="AM53" s="58">
        <v>6.7408517012625726</v>
      </c>
      <c r="AN53" s="58">
        <v>6.3128611170554247</v>
      </c>
      <c r="AO53" s="58">
        <v>8.8808046222983084</v>
      </c>
      <c r="AP53" s="58">
        <v>8.8808046222983084</v>
      </c>
      <c r="AQ53" s="48"/>
      <c r="AR53" s="58">
        <f t="shared" si="10"/>
        <v>7.9373559949956123</v>
      </c>
      <c r="AS53" s="58">
        <f t="shared" si="10"/>
        <v>3.0924763616866024</v>
      </c>
      <c r="AT53" s="58">
        <f t="shared" si="10"/>
        <v>11.854492719798641</v>
      </c>
      <c r="AU53" s="58">
        <f t="shared" si="10"/>
        <v>2.7832287255179424</v>
      </c>
      <c r="AV53" s="58">
        <f t="shared" si="10"/>
        <v>7.8342734496060595</v>
      </c>
      <c r="AW53" s="58">
        <f t="shared" si="10"/>
        <v>6.4942003595418658</v>
      </c>
      <c r="AX53" s="58">
        <f t="shared" si="9"/>
        <v>6.0818701779836521</v>
      </c>
      <c r="AY53" s="58">
        <f t="shared" si="9"/>
        <v>8.5558512673329332</v>
      </c>
      <c r="AZ53" s="62">
        <f t="shared" si="9"/>
        <v>8.5558512673329332</v>
      </c>
      <c r="BB53" s="304"/>
      <c r="BC53" s="342"/>
      <c r="BD53" s="51"/>
      <c r="BE53" s="41"/>
      <c r="BF53" s="41" t="s">
        <v>388</v>
      </c>
      <c r="BG53" s="42"/>
      <c r="BH53" s="107"/>
      <c r="BI53" s="45"/>
      <c r="BJ53" s="45"/>
      <c r="BK53" s="45"/>
      <c r="BL53" s="43"/>
      <c r="BM53" s="43"/>
      <c r="BN53" s="43"/>
      <c r="BO53" s="43"/>
      <c r="BP53" s="43"/>
      <c r="BQ53" s="43"/>
      <c r="BR53" s="43"/>
      <c r="BS53" s="43"/>
      <c r="BT53" s="43"/>
      <c r="BU53" s="43"/>
      <c r="BV53" s="43"/>
      <c r="BW53" s="45"/>
      <c r="BX53" s="45"/>
      <c r="BY53" s="45"/>
      <c r="BZ53" s="43"/>
      <c r="CA53" s="45"/>
      <c r="CB53" s="45"/>
      <c r="CC53" s="45"/>
      <c r="CD53" s="45"/>
      <c r="CE53" s="45"/>
      <c r="CF53" s="45"/>
      <c r="CG53" s="45"/>
      <c r="CH53" s="45"/>
      <c r="CI53" s="45"/>
      <c r="CJ53" s="48"/>
      <c r="CK53" s="45"/>
      <c r="CL53" s="45"/>
      <c r="CM53" s="45"/>
      <c r="CN53" s="45"/>
      <c r="CO53" s="45"/>
      <c r="CP53" s="45"/>
      <c r="CQ53" s="45"/>
      <c r="CR53" s="45"/>
      <c r="CS53" s="45"/>
      <c r="CT53" s="48"/>
      <c r="CU53" s="45"/>
      <c r="CV53" s="45"/>
      <c r="CW53" s="45"/>
      <c r="CX53" s="45"/>
      <c r="CY53" s="45"/>
      <c r="CZ53" s="45"/>
      <c r="DA53" s="45"/>
      <c r="DB53" s="45"/>
      <c r="DC53" s="50"/>
    </row>
    <row r="54" spans="1:107" ht="15" x14ac:dyDescent="0.25">
      <c r="A54" s="566">
        <f t="shared" si="8"/>
        <v>0</v>
      </c>
      <c r="B54" s="51" t="str">
        <f>IF($BE$6=1,"",BD57)</f>
        <v/>
      </c>
      <c r="C54" s="41" t="s">
        <v>392</v>
      </c>
      <c r="D54" s="42">
        <v>2</v>
      </c>
      <c r="E54" s="105">
        <v>150.30000000000001</v>
      </c>
      <c r="F54" s="65">
        <v>5.9361193064384601</v>
      </c>
      <c r="G54" s="65">
        <v>6.056665702133496</v>
      </c>
      <c r="H54" s="65">
        <v>10.176327679869459</v>
      </c>
      <c r="I54" s="63">
        <v>98.333196691097953</v>
      </c>
      <c r="J54" s="63">
        <v>98.341796123856199</v>
      </c>
      <c r="K54" s="63">
        <v>899.83288964251574</v>
      </c>
      <c r="L54" s="63">
        <v>147.80600000000001</v>
      </c>
      <c r="M54" s="63">
        <v>232.934</v>
      </c>
      <c r="N54" s="63">
        <v>452.39600000000002</v>
      </c>
      <c r="O54" s="63">
        <v>263.49799999999999</v>
      </c>
      <c r="P54" s="63">
        <v>168.03115093425063</v>
      </c>
      <c r="Q54" s="63">
        <v>74.813373100005748</v>
      </c>
      <c r="R54" s="63">
        <v>68.119322393329327</v>
      </c>
      <c r="S54" s="63">
        <v>100.16711035748423</v>
      </c>
      <c r="T54" s="65">
        <v>4.45</v>
      </c>
      <c r="U54" s="65">
        <v>3.9965551286825591</v>
      </c>
      <c r="V54" s="65">
        <v>2.39</v>
      </c>
      <c r="W54" s="63">
        <v>34.48187213930111</v>
      </c>
      <c r="X54" s="65"/>
      <c r="Y54" s="65"/>
      <c r="Z54" s="65"/>
      <c r="AA54" s="65"/>
      <c r="AB54" s="65"/>
      <c r="AC54" s="65"/>
      <c r="AD54" s="65"/>
      <c r="AE54" s="65"/>
      <c r="AF54" s="65"/>
      <c r="AG54" s="48"/>
      <c r="AH54" s="65">
        <v>7.6049762288148868</v>
      </c>
      <c r="AI54" s="65">
        <v>2.9273184175653082</v>
      </c>
      <c r="AJ54" s="65">
        <v>11.455140650982308</v>
      </c>
      <c r="AK54" s="65">
        <v>2.8188674058704271</v>
      </c>
      <c r="AL54" s="65">
        <v>7.6521091999264419</v>
      </c>
      <c r="AM54" s="65">
        <v>6.6334218201349886</v>
      </c>
      <c r="AN54" s="65">
        <v>5.7657226165357933</v>
      </c>
      <c r="AO54" s="65">
        <v>8.06799744159221</v>
      </c>
      <c r="AP54" s="65">
        <v>7.9319502518858318</v>
      </c>
      <c r="AQ54" s="48"/>
      <c r="AR54" s="65">
        <f t="shared" si="10"/>
        <v>7.7338848778658296</v>
      </c>
      <c r="AS54" s="65">
        <f t="shared" si="10"/>
        <v>2.9769381206645109</v>
      </c>
      <c r="AT54" s="65">
        <f t="shared" si="10"/>
        <v>11.649311764944722</v>
      </c>
      <c r="AU54" s="65">
        <f t="shared" si="10"/>
        <v>2.8666488029729815</v>
      </c>
      <c r="AV54" s="65">
        <f t="shared" si="10"/>
        <v>7.7818167794998399</v>
      </c>
      <c r="AW54" s="65">
        <f t="shared" si="10"/>
        <v>6.7458620723712404</v>
      </c>
      <c r="AX54" s="65">
        <f t="shared" si="9"/>
        <v>5.8634548764321428</v>
      </c>
      <c r="AY54" s="65">
        <f t="shared" si="9"/>
        <v>8.2047545621209341</v>
      </c>
      <c r="AZ54" s="69">
        <f t="shared" si="9"/>
        <v>8.0664012955900457</v>
      </c>
      <c r="BB54" s="304"/>
      <c r="BC54" s="342"/>
      <c r="BD54" s="51"/>
      <c r="BE54" s="41"/>
      <c r="BF54" s="41" t="s">
        <v>389</v>
      </c>
      <c r="BG54" s="42"/>
      <c r="BH54" s="107"/>
      <c r="BI54" s="45"/>
      <c r="BJ54" s="45"/>
      <c r="BK54" s="45"/>
      <c r="BL54" s="43"/>
      <c r="BM54" s="43"/>
      <c r="BN54" s="43"/>
      <c r="BO54" s="43"/>
      <c r="BP54" s="43"/>
      <c r="BQ54" s="43"/>
      <c r="BR54" s="43"/>
      <c r="BS54" s="43"/>
      <c r="BT54" s="43"/>
      <c r="BU54" s="43"/>
      <c r="BV54" s="43"/>
      <c r="BW54" s="45"/>
      <c r="BX54" s="45"/>
      <c r="BY54" s="45"/>
      <c r="BZ54" s="43"/>
      <c r="CA54" s="45"/>
      <c r="CB54" s="45"/>
      <c r="CC54" s="45"/>
      <c r="CD54" s="45"/>
      <c r="CE54" s="45"/>
      <c r="CF54" s="45"/>
      <c r="CG54" s="45"/>
      <c r="CH54" s="45"/>
      <c r="CI54" s="45"/>
      <c r="CJ54" s="48"/>
      <c r="CK54" s="45"/>
      <c r="CL54" s="45"/>
      <c r="CM54" s="45"/>
      <c r="CN54" s="45"/>
      <c r="CO54" s="45"/>
      <c r="CP54" s="45"/>
      <c r="CQ54" s="45"/>
      <c r="CR54" s="45"/>
      <c r="CS54" s="45"/>
      <c r="CT54" s="48"/>
      <c r="CU54" s="45"/>
      <c r="CV54" s="45"/>
      <c r="CW54" s="45"/>
      <c r="CX54" s="45"/>
      <c r="CY54" s="45"/>
      <c r="CZ54" s="45"/>
      <c r="DA54" s="45"/>
      <c r="DB54" s="45"/>
      <c r="DC54" s="50"/>
    </row>
    <row r="55" spans="1:107" ht="15" x14ac:dyDescent="0.25">
      <c r="A55" s="566">
        <f t="shared" si="8"/>
        <v>0</v>
      </c>
      <c r="B55" s="40"/>
      <c r="C55" s="41" t="s">
        <v>393</v>
      </c>
      <c r="D55" s="42">
        <v>3</v>
      </c>
      <c r="E55" s="105">
        <v>190</v>
      </c>
      <c r="F55" s="65">
        <v>5.4451582758466248</v>
      </c>
      <c r="G55" s="65">
        <v>5.412090760877458</v>
      </c>
      <c r="H55" s="65">
        <v>9.4906100648566944</v>
      </c>
      <c r="I55" s="63">
        <v>89.664325030260244</v>
      </c>
      <c r="J55" s="63">
        <v>83.311104324572284</v>
      </c>
      <c r="K55" s="63">
        <v>914.51229270479803</v>
      </c>
      <c r="L55" s="63">
        <v>125.74727382670092</v>
      </c>
      <c r="M55" s="63">
        <v>262.82048092354819</v>
      </c>
      <c r="N55" s="63">
        <v>505.14207914458262</v>
      </c>
      <c r="O55" s="63">
        <v>297.29697528321407</v>
      </c>
      <c r="P55" s="63">
        <v>143.69726396311452</v>
      </c>
      <c r="Q55" s="63">
        <v>68.863854908800803</v>
      </c>
      <c r="R55" s="63">
        <v>65.878300435276628</v>
      </c>
      <c r="S55" s="63">
        <v>85.487707295201957</v>
      </c>
      <c r="T55" s="65">
        <v>4.34</v>
      </c>
      <c r="U55" s="65">
        <v>3.5137970338110254</v>
      </c>
      <c r="V55" s="65">
        <v>2.38</v>
      </c>
      <c r="W55" s="63">
        <v>26.797501097183325</v>
      </c>
      <c r="X55" s="65"/>
      <c r="Y55" s="65"/>
      <c r="Z55" s="65"/>
      <c r="AA55" s="65"/>
      <c r="AB55" s="65"/>
      <c r="AC55" s="65"/>
      <c r="AD55" s="65"/>
      <c r="AE55" s="65"/>
      <c r="AF55" s="65"/>
      <c r="AG55" s="48"/>
      <c r="AH55" s="65">
        <v>6.7611075338055375</v>
      </c>
      <c r="AI55" s="65">
        <v>2.5</v>
      </c>
      <c r="AJ55" s="65">
        <v>10.302640051513199</v>
      </c>
      <c r="AK55" s="65">
        <v>2.4683408456750375</v>
      </c>
      <c r="AL55" s="65">
        <v>6.4391500321957507</v>
      </c>
      <c r="AM55" s="65">
        <v>5.9025541961794383</v>
      </c>
      <c r="AN55" s="65">
        <v>5.0440008585533374</v>
      </c>
      <c r="AO55" s="65">
        <v>7</v>
      </c>
      <c r="AP55" s="65">
        <v>6.8</v>
      </c>
      <c r="AQ55" s="48"/>
      <c r="AR55" s="65">
        <f t="shared" si="10"/>
        <v>7.5404655435969374</v>
      </c>
      <c r="AS55" s="65">
        <f t="shared" si="10"/>
        <v>2.7881769021919149</v>
      </c>
      <c r="AT55" s="65">
        <f t="shared" si="10"/>
        <v>11.490233209290569</v>
      </c>
      <c r="AU55" s="65">
        <f t="shared" si="10"/>
        <v>2.752868373059199</v>
      </c>
      <c r="AV55" s="65">
        <f t="shared" si="10"/>
        <v>7.1813957558066077</v>
      </c>
      <c r="AW55" s="65">
        <f t="shared" si="10"/>
        <v>6.5829461094893906</v>
      </c>
      <c r="AX55" s="65">
        <f t="shared" si="9"/>
        <v>5.6254266753818412</v>
      </c>
      <c r="AY55" s="65">
        <f t="shared" si="9"/>
        <v>7.8068953261373624</v>
      </c>
      <c r="AZ55" s="69">
        <f t="shared" si="9"/>
        <v>7.583841173962008</v>
      </c>
      <c r="BB55" s="304"/>
      <c r="BC55" s="342"/>
      <c r="BD55" s="53" t="s">
        <v>390</v>
      </c>
      <c r="BE55" s="54"/>
      <c r="BF55" s="54" t="s">
        <v>391</v>
      </c>
      <c r="BG55" s="55"/>
      <c r="BH55" s="108"/>
      <c r="BI55" s="58"/>
      <c r="BJ55" s="58"/>
      <c r="BK55" s="58"/>
      <c r="BL55" s="56"/>
      <c r="BM55" s="56"/>
      <c r="BN55" s="56"/>
      <c r="BO55" s="56"/>
      <c r="BP55" s="56"/>
      <c r="BQ55" s="56"/>
      <c r="BR55" s="56"/>
      <c r="BS55" s="56"/>
      <c r="BT55" s="56"/>
      <c r="BU55" s="56"/>
      <c r="BV55" s="56"/>
      <c r="BW55" s="58"/>
      <c r="BX55" s="58"/>
      <c r="BY55" s="58"/>
      <c r="BZ55" s="56"/>
      <c r="CA55" s="58"/>
      <c r="CB55" s="58"/>
      <c r="CC55" s="58"/>
      <c r="CD55" s="58"/>
      <c r="CE55" s="58"/>
      <c r="CF55" s="58"/>
      <c r="CG55" s="58"/>
      <c r="CH55" s="58"/>
      <c r="CI55" s="58"/>
      <c r="CJ55" s="48"/>
      <c r="CK55" s="58"/>
      <c r="CL55" s="58"/>
      <c r="CM55" s="58"/>
      <c r="CN55" s="58"/>
      <c r="CO55" s="58"/>
      <c r="CP55" s="58"/>
      <c r="CQ55" s="58"/>
      <c r="CR55" s="58"/>
      <c r="CS55" s="58"/>
      <c r="CT55" s="48"/>
      <c r="CU55" s="58"/>
      <c r="CV55" s="58"/>
      <c r="CW55" s="58"/>
      <c r="CX55" s="58"/>
      <c r="CY55" s="58"/>
      <c r="CZ55" s="58"/>
      <c r="DA55" s="58"/>
      <c r="DB55" s="58"/>
      <c r="DC55" s="62"/>
    </row>
    <row r="56" spans="1:107" ht="15" x14ac:dyDescent="0.25">
      <c r="A56" s="566">
        <f t="shared" si="8"/>
        <v>0</v>
      </c>
      <c r="B56" s="51"/>
      <c r="C56" s="41" t="s">
        <v>394</v>
      </c>
      <c r="D56" s="42">
        <v>4</v>
      </c>
      <c r="E56" s="105">
        <v>220</v>
      </c>
      <c r="F56" s="65">
        <v>4.6840075526270128</v>
      </c>
      <c r="G56" s="65">
        <v>4.4445705655643772</v>
      </c>
      <c r="H56" s="65">
        <v>8.37465546606186</v>
      </c>
      <c r="I56" s="63">
        <v>76.982156420256928</v>
      </c>
      <c r="J56" s="63">
        <v>66.457043515110414</v>
      </c>
      <c r="K56" s="63">
        <v>925.33050438760256</v>
      </c>
      <c r="L56" s="63">
        <v>101.02200000000001</v>
      </c>
      <c r="M56" s="63">
        <v>289.46191984486006</v>
      </c>
      <c r="N56" s="63">
        <v>570.26399568178499</v>
      </c>
      <c r="O56" s="63">
        <v>334.92542514606237</v>
      </c>
      <c r="P56" s="63">
        <v>144.81644326610959</v>
      </c>
      <c r="Q56" s="63">
        <v>60.056057342064911</v>
      </c>
      <c r="R56" s="63">
        <v>63.287265931009117</v>
      </c>
      <c r="S56" s="63">
        <v>74.669495612397483</v>
      </c>
      <c r="T56" s="65">
        <v>4.25</v>
      </c>
      <c r="U56" s="65">
        <v>3.0813256156820099</v>
      </c>
      <c r="V56" s="65">
        <v>2.2599999999999998</v>
      </c>
      <c r="W56" s="63">
        <v>22.59164569609219</v>
      </c>
      <c r="X56" s="65"/>
      <c r="Y56" s="65"/>
      <c r="Z56" s="65"/>
      <c r="AA56" s="65"/>
      <c r="AB56" s="65"/>
      <c r="AC56" s="65"/>
      <c r="AD56" s="65"/>
      <c r="AE56" s="65"/>
      <c r="AF56" s="65"/>
      <c r="AG56" s="48"/>
      <c r="AH56" s="65">
        <v>5.1978262627182756</v>
      </c>
      <c r="AI56" s="65">
        <v>2.0007547811271702</v>
      </c>
      <c r="AJ56" s="65">
        <v>7.8293250534046974</v>
      </c>
      <c r="AK56" s="65">
        <v>1.9266310100797144</v>
      </c>
      <c r="AL56" s="65">
        <v>5.2300405639484797</v>
      </c>
      <c r="AM56" s="65">
        <v>4.5337911797469443</v>
      </c>
      <c r="AN56" s="65">
        <v>3.9407387397512883</v>
      </c>
      <c r="AO56" s="65">
        <v>5.5142906075837796</v>
      </c>
      <c r="AP56" s="65">
        <v>5.4213054838505235</v>
      </c>
      <c r="AQ56" s="48"/>
      <c r="AR56" s="65">
        <f t="shared" si="10"/>
        <v>6.7519883885073018</v>
      </c>
      <c r="AS56" s="65">
        <f t="shared" si="10"/>
        <v>2.598985107931707</v>
      </c>
      <c r="AT56" s="65">
        <f t="shared" si="10"/>
        <v>10.170311429915342</v>
      </c>
      <c r="AU56" s="65">
        <f t="shared" si="10"/>
        <v>2.5026981571702822</v>
      </c>
      <c r="AV56" s="65">
        <f t="shared" si="10"/>
        <v>6.7938348406310132</v>
      </c>
      <c r="AW56" s="65">
        <f t="shared" si="10"/>
        <v>5.8894052733419295</v>
      </c>
      <c r="AX56" s="65">
        <f t="shared" si="9"/>
        <v>5.1190287762766937</v>
      </c>
      <c r="AY56" s="65">
        <f t="shared" si="9"/>
        <v>7.1630763075542534</v>
      </c>
      <c r="AZ56" s="69">
        <f t="shared" si="9"/>
        <v>7.0422884158438199</v>
      </c>
      <c r="BB56" s="304"/>
      <c r="BC56" s="342"/>
      <c r="BD56" s="40" t="s">
        <v>75</v>
      </c>
      <c r="BE56" s="352"/>
      <c r="BF56" s="41" t="s">
        <v>392</v>
      </c>
      <c r="BG56" s="42"/>
      <c r="BH56" s="105"/>
      <c r="BI56" s="65"/>
      <c r="BJ56" s="65"/>
      <c r="BK56" s="65"/>
      <c r="BL56" s="63"/>
      <c r="BM56" s="63"/>
      <c r="BN56" s="63"/>
      <c r="BO56" s="63"/>
      <c r="BP56" s="63"/>
      <c r="BQ56" s="63"/>
      <c r="BR56" s="63"/>
      <c r="BS56" s="63"/>
      <c r="BT56" s="63"/>
      <c r="BU56" s="63"/>
      <c r="BV56" s="63"/>
      <c r="BW56" s="65"/>
      <c r="BX56" s="65"/>
      <c r="BY56" s="65"/>
      <c r="BZ56" s="63"/>
      <c r="CA56" s="65"/>
      <c r="CB56" s="65"/>
      <c r="CC56" s="65"/>
      <c r="CD56" s="65"/>
      <c r="CE56" s="65"/>
      <c r="CF56" s="65"/>
      <c r="CG56" s="65"/>
      <c r="CH56" s="65"/>
      <c r="CI56" s="65"/>
      <c r="CJ56" s="48"/>
      <c r="CK56" s="65"/>
      <c r="CL56" s="65"/>
      <c r="CM56" s="65"/>
      <c r="CN56" s="65"/>
      <c r="CO56" s="65"/>
      <c r="CP56" s="65"/>
      <c r="CQ56" s="65"/>
      <c r="CR56" s="65"/>
      <c r="CS56" s="65"/>
      <c r="CT56" s="48"/>
      <c r="CU56" s="65"/>
      <c r="CV56" s="65"/>
      <c r="CW56" s="65"/>
      <c r="CX56" s="65"/>
      <c r="CY56" s="65"/>
      <c r="CZ56" s="65"/>
      <c r="DA56" s="65"/>
      <c r="DB56" s="65"/>
      <c r="DC56" s="69"/>
    </row>
    <row r="57" spans="1:107" ht="15.75" thickBot="1" x14ac:dyDescent="0.3">
      <c r="A57" s="566">
        <f t="shared" si="8"/>
        <v>0</v>
      </c>
      <c r="B57" s="51"/>
      <c r="C57" s="41" t="s">
        <v>395</v>
      </c>
      <c r="D57" s="42">
        <v>5</v>
      </c>
      <c r="E57" s="105">
        <v>260</v>
      </c>
      <c r="F57" s="65">
        <v>4.2175613651268682</v>
      </c>
      <c r="G57" s="65">
        <v>3.8754080381216487</v>
      </c>
      <c r="H57" s="65">
        <v>7.6567636648398798</v>
      </c>
      <c r="I57" s="63">
        <v>66.543136386283251</v>
      </c>
      <c r="J57" s="63">
        <v>50.60058062325831</v>
      </c>
      <c r="K57" s="63">
        <v>927.62709397077481</v>
      </c>
      <c r="L57" s="63">
        <v>77.63000000000001</v>
      </c>
      <c r="M57" s="63">
        <v>291.12314375882448</v>
      </c>
      <c r="N57" s="63">
        <v>569.30201030124181</v>
      </c>
      <c r="O57" s="63">
        <v>336.52648119782225</v>
      </c>
      <c r="P57" s="63">
        <v>125.27721066533871</v>
      </c>
      <c r="Q57" s="63">
        <v>54.77199565330784</v>
      </c>
      <c r="R57" s="63">
        <v>60.764033709599502</v>
      </c>
      <c r="S57" s="63">
        <v>72.372906029225206</v>
      </c>
      <c r="T57" s="65">
        <v>4.1900000000000004</v>
      </c>
      <c r="U57" s="65">
        <v>2.4733913601666626</v>
      </c>
      <c r="V57" s="65">
        <v>2.0099999999999998</v>
      </c>
      <c r="W57" s="63">
        <v>19.063690215961753</v>
      </c>
      <c r="X57" s="65"/>
      <c r="Y57" s="65"/>
      <c r="Z57" s="65"/>
      <c r="AA57" s="65"/>
      <c r="AB57" s="65"/>
      <c r="AC57" s="65"/>
      <c r="AD57" s="65"/>
      <c r="AE57" s="65"/>
      <c r="AF57" s="65"/>
      <c r="AG57" s="48"/>
      <c r="AH57" s="65">
        <v>4.072883172561629</v>
      </c>
      <c r="AI57" s="65">
        <v>1.5005359056806</v>
      </c>
      <c r="AJ57" s="65">
        <v>6.109324758842444</v>
      </c>
      <c r="AK57" s="65">
        <v>1.607717041800643</v>
      </c>
      <c r="AL57" s="65">
        <v>4.394426580921758</v>
      </c>
      <c r="AM57" s="65">
        <v>3.7513397642015005</v>
      </c>
      <c r="AN57" s="65">
        <v>3.1082529474812435</v>
      </c>
      <c r="AO57" s="65">
        <v>4.180064308681672</v>
      </c>
      <c r="AP57" s="65">
        <v>3.9657020364415865</v>
      </c>
      <c r="AQ57" s="48"/>
      <c r="AR57" s="65">
        <f t="shared" si="10"/>
        <v>6.1206660727840072</v>
      </c>
      <c r="AS57" s="65">
        <f t="shared" si="10"/>
        <v>2.2549822373414763</v>
      </c>
      <c r="AT57" s="65">
        <f t="shared" si="10"/>
        <v>9.1809991091760121</v>
      </c>
      <c r="AU57" s="65">
        <f t="shared" si="10"/>
        <v>2.4160523971515819</v>
      </c>
      <c r="AV57" s="65">
        <f t="shared" si="10"/>
        <v>6.6038765522143246</v>
      </c>
      <c r="AW57" s="65">
        <f t="shared" si="10"/>
        <v>5.6374555933536916</v>
      </c>
      <c r="AX57" s="65">
        <f t="shared" si="9"/>
        <v>4.6710346344930587</v>
      </c>
      <c r="AY57" s="65">
        <f t="shared" si="9"/>
        <v>6.2817362325941133</v>
      </c>
      <c r="AZ57" s="69">
        <f t="shared" si="9"/>
        <v>5.9595959129739029</v>
      </c>
      <c r="BB57" s="304"/>
      <c r="BC57" s="342"/>
      <c r="BD57" s="40" t="s">
        <v>386</v>
      </c>
      <c r="BE57" s="352"/>
      <c r="BF57" s="41" t="s">
        <v>393</v>
      </c>
      <c r="BG57" s="42"/>
      <c r="BH57" s="105"/>
      <c r="BI57" s="65"/>
      <c r="BJ57" s="65"/>
      <c r="BK57" s="65"/>
      <c r="BL57" s="63"/>
      <c r="BM57" s="63"/>
      <c r="BN57" s="63"/>
      <c r="BO57" s="63"/>
      <c r="BP57" s="63"/>
      <c r="BQ57" s="63"/>
      <c r="BR57" s="63"/>
      <c r="BS57" s="63"/>
      <c r="BT57" s="63"/>
      <c r="BU57" s="63"/>
      <c r="BV57" s="63"/>
      <c r="BW57" s="65"/>
      <c r="BX57" s="65"/>
      <c r="BY57" s="65"/>
      <c r="BZ57" s="63"/>
      <c r="CA57" s="65"/>
      <c r="CB57" s="65"/>
      <c r="CC57" s="65"/>
      <c r="CD57" s="65"/>
      <c r="CE57" s="65"/>
      <c r="CF57" s="65"/>
      <c r="CG57" s="65"/>
      <c r="CH57" s="65"/>
      <c r="CI57" s="65"/>
      <c r="CJ57" s="48"/>
      <c r="CK57" s="65"/>
      <c r="CL57" s="65"/>
      <c r="CM57" s="65"/>
      <c r="CN57" s="65"/>
      <c r="CO57" s="65"/>
      <c r="CP57" s="65"/>
      <c r="CQ57" s="65"/>
      <c r="CR57" s="65"/>
      <c r="CS57" s="65"/>
      <c r="CT57" s="48"/>
      <c r="CU57" s="65"/>
      <c r="CV57" s="65"/>
      <c r="CW57" s="65"/>
      <c r="CX57" s="65"/>
      <c r="CY57" s="65"/>
      <c r="CZ57" s="65"/>
      <c r="DA57" s="65"/>
      <c r="DB57" s="65"/>
      <c r="DC57" s="69"/>
    </row>
    <row r="58" spans="1:107" ht="15" x14ac:dyDescent="0.25">
      <c r="A58" s="566">
        <f t="shared" si="8"/>
        <v>0</v>
      </c>
      <c r="B58" s="29" t="str">
        <f>IF($BE$6=1,BD60,BD61)</f>
        <v>Vulpin 2c+</v>
      </c>
      <c r="C58" s="54" t="s">
        <v>397</v>
      </c>
      <c r="D58" s="55">
        <v>1</v>
      </c>
      <c r="E58" s="106">
        <v>170</v>
      </c>
      <c r="F58" s="72">
        <v>5.7697886172882846</v>
      </c>
      <c r="G58" s="72">
        <v>5.7932157994935913</v>
      </c>
      <c r="H58" s="72">
        <v>9.9941858563904233</v>
      </c>
      <c r="I58" s="70">
        <v>105.59819975150549</v>
      </c>
      <c r="J58" s="70">
        <v>136.46895998995609</v>
      </c>
      <c r="K58" s="70">
        <v>904.24810000000002</v>
      </c>
      <c r="L58" s="70">
        <v>204.42862397313451</v>
      </c>
      <c r="M58" s="70">
        <v>266.32387928359105</v>
      </c>
      <c r="N58" s="70">
        <v>506.08325313203233</v>
      </c>
      <c r="O58" s="70">
        <v>296.37388855720008</v>
      </c>
      <c r="P58" s="70">
        <v>56.634508198991149</v>
      </c>
      <c r="Q58" s="70">
        <v>70.655299378148626</v>
      </c>
      <c r="R58" s="70">
        <v>72.530114159786407</v>
      </c>
      <c r="S58" s="70">
        <v>95.751899999999992</v>
      </c>
      <c r="T58" s="72">
        <v>2.5</v>
      </c>
      <c r="U58" s="72">
        <v>4.5144017971885262</v>
      </c>
      <c r="V58" s="72">
        <v>1.57</v>
      </c>
      <c r="W58" s="70">
        <v>41.140473800635661</v>
      </c>
      <c r="X58" s="72"/>
      <c r="Y58" s="72"/>
      <c r="Z58" s="72"/>
      <c r="AA58" s="72"/>
      <c r="AB58" s="72"/>
      <c r="AC58" s="72"/>
      <c r="AD58" s="72"/>
      <c r="AE58" s="72"/>
      <c r="AF58" s="72"/>
      <c r="AG58" s="48"/>
      <c r="AH58" s="72">
        <v>12.460195470869406</v>
      </c>
      <c r="AI58" s="72">
        <v>4.655630720711053</v>
      </c>
      <c r="AJ58" s="72">
        <v>19.151219756713648</v>
      </c>
      <c r="AK58" s="72">
        <v>4.3442814963651246</v>
      </c>
      <c r="AL58" s="72">
        <v>12.60183340389856</v>
      </c>
      <c r="AM58" s="72">
        <v>10.730053843972792</v>
      </c>
      <c r="AN58" s="72">
        <v>9.7801273848661001</v>
      </c>
      <c r="AO58" s="72">
        <v>13.589614721252433</v>
      </c>
      <c r="AP58" s="72">
        <v>13.322217641263038</v>
      </c>
      <c r="AQ58" s="48"/>
      <c r="AR58" s="72">
        <f t="shared" si="10"/>
        <v>11.799628687033335</v>
      </c>
      <c r="AS58" s="72">
        <f t="shared" si="10"/>
        <v>4.4088163734483352</v>
      </c>
      <c r="AT58" s="72">
        <f t="shared" si="10"/>
        <v>18.135933947529832</v>
      </c>
      <c r="AU58" s="72">
        <f t="shared" si="10"/>
        <v>4.1139730663857161</v>
      </c>
      <c r="AV58" s="72">
        <f t="shared" si="10"/>
        <v>11.933757804160765</v>
      </c>
      <c r="AW58" s="72">
        <f t="shared" si="10"/>
        <v>10.161209063433693</v>
      </c>
      <c r="AX58" s="72">
        <f t="shared" si="9"/>
        <v>9.2616421566662801</v>
      </c>
      <c r="AY58" s="72">
        <f t="shared" si="9"/>
        <v>12.869172725701405</v>
      </c>
      <c r="AZ58" s="76">
        <f t="shared" si="9"/>
        <v>12.615951477026108</v>
      </c>
      <c r="BB58" s="304"/>
      <c r="BC58" s="342"/>
      <c r="BD58" s="51"/>
      <c r="BE58" s="41"/>
      <c r="BF58" s="41" t="s">
        <v>394</v>
      </c>
      <c r="BG58" s="42"/>
      <c r="BH58" s="105"/>
      <c r="BI58" s="65"/>
      <c r="BJ58" s="65"/>
      <c r="BK58" s="65"/>
      <c r="BL58" s="63"/>
      <c r="BM58" s="63"/>
      <c r="BN58" s="63"/>
      <c r="BO58" s="63"/>
      <c r="BP58" s="63"/>
      <c r="BQ58" s="63"/>
      <c r="BR58" s="63"/>
      <c r="BS58" s="63"/>
      <c r="BT58" s="63"/>
      <c r="BU58" s="63"/>
      <c r="BV58" s="63"/>
      <c r="BW58" s="65"/>
      <c r="BX58" s="65"/>
      <c r="BY58" s="65"/>
      <c r="BZ58" s="63"/>
      <c r="CA58" s="65"/>
      <c r="CB58" s="65"/>
      <c r="CC58" s="65"/>
      <c r="CD58" s="65"/>
      <c r="CE58" s="65"/>
      <c r="CF58" s="65"/>
      <c r="CG58" s="65"/>
      <c r="CH58" s="65"/>
      <c r="CI58" s="65"/>
      <c r="CJ58" s="48"/>
      <c r="CK58" s="65"/>
      <c r="CL58" s="65"/>
      <c r="CM58" s="65"/>
      <c r="CN58" s="65"/>
      <c r="CO58" s="65"/>
      <c r="CP58" s="65"/>
      <c r="CQ58" s="65"/>
      <c r="CR58" s="65"/>
      <c r="CS58" s="65"/>
      <c r="CT58" s="48"/>
      <c r="CU58" s="65"/>
      <c r="CV58" s="65"/>
      <c r="CW58" s="65"/>
      <c r="CX58" s="65"/>
      <c r="CY58" s="65"/>
      <c r="CZ58" s="65"/>
      <c r="DA58" s="65"/>
      <c r="DB58" s="65"/>
      <c r="DC58" s="69"/>
    </row>
    <row r="59" spans="1:107" ht="15" x14ac:dyDescent="0.25">
      <c r="A59" s="566">
        <f t="shared" si="8"/>
        <v>0</v>
      </c>
      <c r="B59" s="51" t="str">
        <f>IF($BE$6=1,"",BD62)</f>
        <v/>
      </c>
      <c r="C59" s="41" t="s">
        <v>398</v>
      </c>
      <c r="D59" s="42">
        <v>2</v>
      </c>
      <c r="E59" s="107">
        <v>190</v>
      </c>
      <c r="F59" s="45">
        <v>5.3616634031576664</v>
      </c>
      <c r="G59" s="45">
        <v>5.2863962773194277</v>
      </c>
      <c r="H59" s="45">
        <v>9.3895805206031309</v>
      </c>
      <c r="I59" s="43">
        <v>97.628110917331355</v>
      </c>
      <c r="J59" s="43">
        <v>116.99276693522872</v>
      </c>
      <c r="K59" s="43">
        <v>905.38220000000001</v>
      </c>
      <c r="L59" s="43">
        <v>175.39698740804974</v>
      </c>
      <c r="M59" s="43">
        <v>272.76240000000001</v>
      </c>
      <c r="N59" s="43">
        <v>519.23787571676837</v>
      </c>
      <c r="O59" s="43">
        <v>303.14620000000002</v>
      </c>
      <c r="P59" s="43">
        <v>64.532915708166627</v>
      </c>
      <c r="Q59" s="43">
        <v>67.074772768762202</v>
      </c>
      <c r="R59" s="43">
        <v>70.35538171442434</v>
      </c>
      <c r="S59" s="43">
        <v>94.617799999999988</v>
      </c>
      <c r="T59" s="45">
        <v>2.75</v>
      </c>
      <c r="U59" s="45">
        <v>4.0559368868468111</v>
      </c>
      <c r="V59" s="45">
        <v>1.56</v>
      </c>
      <c r="W59" s="43">
        <v>34.380212587237601</v>
      </c>
      <c r="X59" s="45"/>
      <c r="Y59" s="45"/>
      <c r="Z59" s="45"/>
      <c r="AA59" s="45"/>
      <c r="AB59" s="45"/>
      <c r="AC59" s="45"/>
      <c r="AD59" s="45"/>
      <c r="AE59" s="45"/>
      <c r="AF59" s="45"/>
      <c r="AG59" s="48"/>
      <c r="AH59" s="45">
        <v>10.690678759316651</v>
      </c>
      <c r="AI59" s="45">
        <v>3.9944680300954305</v>
      </c>
      <c r="AJ59" s="45">
        <v>16.43148686926806</v>
      </c>
      <c r="AK59" s="45">
        <v>3.7273346173631436</v>
      </c>
      <c r="AL59" s="45">
        <v>10.812202185308509</v>
      </c>
      <c r="AM59" s="45">
        <v>9.2062407033876124</v>
      </c>
      <c r="AN59" s="45">
        <v>8.39121668205288</v>
      </c>
      <c r="AO59" s="45">
        <v>11.659705161724338</v>
      </c>
      <c r="AP59" s="45">
        <v>11.430282092878498</v>
      </c>
      <c r="AQ59" s="48"/>
      <c r="AR59" s="45">
        <f t="shared" si="10"/>
        <v>10.950410346840785</v>
      </c>
      <c r="AS59" s="45">
        <f t="shared" si="10"/>
        <v>4.0915142089329475</v>
      </c>
      <c r="AT59" s="45">
        <f t="shared" si="10"/>
        <v>16.830692220585693</v>
      </c>
      <c r="AU59" s="45">
        <f t="shared" si="10"/>
        <v>3.8178907512809932</v>
      </c>
      <c r="AV59" s="45">
        <f t="shared" si="10"/>
        <v>11.07488620205298</v>
      </c>
      <c r="AW59" s="45">
        <f t="shared" si="10"/>
        <v>9.429907653527362</v>
      </c>
      <c r="AX59" s="45">
        <f t="shared" si="9"/>
        <v>8.5950825056507743</v>
      </c>
      <c r="AY59" s="45">
        <f t="shared" si="9"/>
        <v>11.942979385924446</v>
      </c>
      <c r="AZ59" s="50">
        <f t="shared" si="9"/>
        <v>11.70798245042079</v>
      </c>
      <c r="BB59" s="304"/>
      <c r="BC59" s="342"/>
      <c r="BD59" s="51"/>
      <c r="BE59" s="41"/>
      <c r="BF59" s="41" t="s">
        <v>395</v>
      </c>
      <c r="BG59" s="42"/>
      <c r="BH59" s="105"/>
      <c r="BI59" s="65"/>
      <c r="BJ59" s="65"/>
      <c r="BK59" s="65"/>
      <c r="BL59" s="63"/>
      <c r="BM59" s="63"/>
      <c r="BN59" s="63"/>
      <c r="BO59" s="63"/>
      <c r="BP59" s="63"/>
      <c r="BQ59" s="63"/>
      <c r="BR59" s="63"/>
      <c r="BS59" s="63"/>
      <c r="BT59" s="63"/>
      <c r="BU59" s="63"/>
      <c r="BV59" s="63"/>
      <c r="BW59" s="65"/>
      <c r="BX59" s="65"/>
      <c r="BY59" s="65"/>
      <c r="BZ59" s="63"/>
      <c r="CA59" s="65"/>
      <c r="CB59" s="65"/>
      <c r="CC59" s="65"/>
      <c r="CD59" s="65"/>
      <c r="CE59" s="65"/>
      <c r="CF59" s="65"/>
      <c r="CG59" s="65"/>
      <c r="CH59" s="65"/>
      <c r="CI59" s="65"/>
      <c r="CJ59" s="48"/>
      <c r="CK59" s="65"/>
      <c r="CL59" s="65"/>
      <c r="CM59" s="65"/>
      <c r="CN59" s="65"/>
      <c r="CO59" s="65"/>
      <c r="CP59" s="65"/>
      <c r="CQ59" s="65"/>
      <c r="CR59" s="65"/>
      <c r="CS59" s="65"/>
      <c r="CT59" s="48"/>
      <c r="CU59" s="65"/>
      <c r="CV59" s="65"/>
      <c r="CW59" s="65"/>
      <c r="CX59" s="65"/>
      <c r="CY59" s="65"/>
      <c r="CZ59" s="65"/>
      <c r="DA59" s="65"/>
      <c r="DB59" s="65"/>
      <c r="DC59" s="69"/>
    </row>
    <row r="60" spans="1:107" ht="15" x14ac:dyDescent="0.25">
      <c r="A60" s="566">
        <f t="shared" si="8"/>
        <v>0</v>
      </c>
      <c r="B60" s="40"/>
      <c r="C60" s="41" t="s">
        <v>399</v>
      </c>
      <c r="D60" s="42">
        <v>3</v>
      </c>
      <c r="E60" s="107">
        <v>210</v>
      </c>
      <c r="F60" s="45">
        <v>4.8431747746720326</v>
      </c>
      <c r="G60" s="45">
        <v>4.6524171563896264</v>
      </c>
      <c r="H60" s="45">
        <v>8.6046501995435438</v>
      </c>
      <c r="I60" s="43">
        <v>85.688693184362251</v>
      </c>
      <c r="J60" s="43">
        <v>88.988634063996543</v>
      </c>
      <c r="K60" s="43">
        <v>906.5163</v>
      </c>
      <c r="L60" s="43">
        <v>134.06188355360248</v>
      </c>
      <c r="M60" s="43">
        <v>285.1968</v>
      </c>
      <c r="N60" s="43">
        <v>582.63205312965988</v>
      </c>
      <c r="O60" s="43">
        <v>320.03570000000002</v>
      </c>
      <c r="P60" s="43">
        <v>60.467100128329562</v>
      </c>
      <c r="Q60" s="43">
        <v>62.63835870620521</v>
      </c>
      <c r="R60" s="43">
        <v>66.771874300274064</v>
      </c>
      <c r="S60" s="43">
        <v>93.483699999999999</v>
      </c>
      <c r="T60" s="45">
        <v>3.03</v>
      </c>
      <c r="U60" s="45">
        <v>3.7668000000000004</v>
      </c>
      <c r="V60" s="45">
        <v>1.55</v>
      </c>
      <c r="W60" s="43">
        <v>30.5</v>
      </c>
      <c r="X60" s="45"/>
      <c r="Y60" s="45"/>
      <c r="Z60" s="45"/>
      <c r="AA60" s="45"/>
      <c r="AB60" s="45"/>
      <c r="AC60" s="45"/>
      <c r="AD60" s="45"/>
      <c r="AE60" s="45"/>
      <c r="AF60" s="45"/>
      <c r="AG60" s="48"/>
      <c r="AH60" s="45">
        <v>8.5836909871244629</v>
      </c>
      <c r="AI60" s="45">
        <v>3.1115879828326181</v>
      </c>
      <c r="AJ60" s="45">
        <v>13.412017167381975</v>
      </c>
      <c r="AK60" s="45">
        <v>3.1115879828326181</v>
      </c>
      <c r="AL60" s="45">
        <v>8.9055793991416312</v>
      </c>
      <c r="AM60" s="45">
        <v>7.4034334763948495</v>
      </c>
      <c r="AN60" s="45">
        <v>6.9742489270386274</v>
      </c>
      <c r="AO60" s="45">
        <v>9.6566523605150216</v>
      </c>
      <c r="AP60" s="45">
        <v>9.4420600858369106</v>
      </c>
      <c r="AQ60" s="48"/>
      <c r="AR60" s="45">
        <f t="shared" si="10"/>
        <v>10.01729711136608</v>
      </c>
      <c r="AS60" s="45">
        <f t="shared" si="10"/>
        <v>3.6312702028702044</v>
      </c>
      <c r="AT60" s="45">
        <f t="shared" si="10"/>
        <v>15.652026736509503</v>
      </c>
      <c r="AU60" s="45">
        <f t="shared" si="10"/>
        <v>3.6312702028702044</v>
      </c>
      <c r="AV60" s="45">
        <f t="shared" si="10"/>
        <v>10.39294575304231</v>
      </c>
      <c r="AW60" s="45">
        <f t="shared" si="10"/>
        <v>8.6399187585532449</v>
      </c>
      <c r="AX60" s="45">
        <f t="shared" si="9"/>
        <v>8.1390539029849407</v>
      </c>
      <c r="AY60" s="45">
        <f t="shared" si="9"/>
        <v>11.269459250286841</v>
      </c>
      <c r="AZ60" s="50">
        <f t="shared" si="9"/>
        <v>11.01902682250269</v>
      </c>
      <c r="BB60" s="304"/>
      <c r="BC60" s="342"/>
      <c r="BD60" s="53" t="s">
        <v>396</v>
      </c>
      <c r="BE60" s="54"/>
      <c r="BF60" s="54" t="s">
        <v>397</v>
      </c>
      <c r="BG60" s="55"/>
      <c r="BH60" s="106"/>
      <c r="BI60" s="72"/>
      <c r="BJ60" s="72"/>
      <c r="BK60" s="72"/>
      <c r="BL60" s="70"/>
      <c r="BM60" s="70"/>
      <c r="BN60" s="70"/>
      <c r="BO60" s="70"/>
      <c r="BP60" s="70"/>
      <c r="BQ60" s="70"/>
      <c r="BR60" s="70"/>
      <c r="BS60" s="70"/>
      <c r="BT60" s="70"/>
      <c r="BU60" s="70"/>
      <c r="BV60" s="70"/>
      <c r="BW60" s="72"/>
      <c r="BX60" s="72"/>
      <c r="BY60" s="72"/>
      <c r="BZ60" s="70"/>
      <c r="CA60" s="72"/>
      <c r="CB60" s="72"/>
      <c r="CC60" s="72"/>
      <c r="CD60" s="72"/>
      <c r="CE60" s="72"/>
      <c r="CF60" s="72"/>
      <c r="CG60" s="72"/>
      <c r="CH60" s="72"/>
      <c r="CI60" s="72"/>
      <c r="CJ60" s="48"/>
      <c r="CK60" s="72"/>
      <c r="CL60" s="72"/>
      <c r="CM60" s="72"/>
      <c r="CN60" s="72"/>
      <c r="CO60" s="72"/>
      <c r="CP60" s="72"/>
      <c r="CQ60" s="72"/>
      <c r="CR60" s="72"/>
      <c r="CS60" s="72"/>
      <c r="CT60" s="48"/>
      <c r="CU60" s="72"/>
      <c r="CV60" s="72"/>
      <c r="CW60" s="72"/>
      <c r="CX60" s="72"/>
      <c r="CY60" s="72"/>
      <c r="CZ60" s="72"/>
      <c r="DA60" s="72"/>
      <c r="DB60" s="72"/>
      <c r="DC60" s="76"/>
    </row>
    <row r="61" spans="1:107" ht="15" x14ac:dyDescent="0.25">
      <c r="A61" s="566">
        <f t="shared" si="8"/>
        <v>0</v>
      </c>
      <c r="B61" s="51"/>
      <c r="C61" s="41" t="s">
        <v>400</v>
      </c>
      <c r="D61" s="42">
        <v>4</v>
      </c>
      <c r="E61" s="107">
        <v>220</v>
      </c>
      <c r="F61" s="45">
        <v>4.5634421552431226</v>
      </c>
      <c r="G61" s="45">
        <v>4.3094353489897905</v>
      </c>
      <c r="H61" s="45">
        <v>8.1786501856854308</v>
      </c>
      <c r="I61" s="43">
        <v>79.680721439019209</v>
      </c>
      <c r="J61" s="43">
        <v>77.833428995768344</v>
      </c>
      <c r="K61" s="43">
        <v>907.65039999999999</v>
      </c>
      <c r="L61" s="43">
        <v>117.67599999999999</v>
      </c>
      <c r="M61" s="43">
        <v>295.15093180710181</v>
      </c>
      <c r="N61" s="43">
        <v>584.55422943684323</v>
      </c>
      <c r="O61" s="43">
        <v>344.69280000000003</v>
      </c>
      <c r="P61" s="43">
        <v>59.271000000000001</v>
      </c>
      <c r="Q61" s="43">
        <v>59.792922010350587</v>
      </c>
      <c r="R61" s="43">
        <v>65.182536441773664</v>
      </c>
      <c r="S61" s="43">
        <v>92.349599999999995</v>
      </c>
      <c r="T61" s="45">
        <v>3.34</v>
      </c>
      <c r="U61" s="45">
        <v>3.5</v>
      </c>
      <c r="V61" s="45">
        <v>1.53</v>
      </c>
      <c r="W61" s="43">
        <v>27.806200000000004</v>
      </c>
      <c r="X61" s="45"/>
      <c r="Y61" s="45"/>
      <c r="Z61" s="45"/>
      <c r="AA61" s="45"/>
      <c r="AB61" s="45"/>
      <c r="AC61" s="45"/>
      <c r="AD61" s="45"/>
      <c r="AE61" s="45"/>
      <c r="AF61" s="45"/>
      <c r="AG61" s="48"/>
      <c r="AH61" s="45">
        <v>7.1725081044556704</v>
      </c>
      <c r="AI61" s="45">
        <v>2.6799378190912817</v>
      </c>
      <c r="AJ61" s="45">
        <v>11.024087000591477</v>
      </c>
      <c r="AK61" s="45">
        <v>2.5007147210140461</v>
      </c>
      <c r="AL61" s="45">
        <v>7.254039668300317</v>
      </c>
      <c r="AM61" s="45">
        <v>6.1765803222804996</v>
      </c>
      <c r="AN61" s="45">
        <v>5.6297706640766192</v>
      </c>
      <c r="AO61" s="45">
        <v>7.8226398576564318</v>
      </c>
      <c r="AP61" s="45">
        <v>7.668717093939315</v>
      </c>
      <c r="AQ61" s="48"/>
      <c r="AR61" s="45">
        <f t="shared" si="10"/>
        <v>9.0015601953916704</v>
      </c>
      <c r="AS61" s="45">
        <f t="shared" si="10"/>
        <v>3.363345324555421</v>
      </c>
      <c r="AT61" s="45">
        <f t="shared" si="10"/>
        <v>13.83532528508589</v>
      </c>
      <c r="AU61" s="45">
        <f t="shared" si="10"/>
        <v>3.1384187741420972</v>
      </c>
      <c r="AV61" s="45">
        <f t="shared" si="10"/>
        <v>9.1038830187449253</v>
      </c>
      <c r="AW61" s="45">
        <f t="shared" si="10"/>
        <v>7.7516621470445957</v>
      </c>
      <c r="AX61" s="45">
        <f t="shared" si="9"/>
        <v>7.0654112593410225</v>
      </c>
      <c r="AY61" s="45">
        <f t="shared" si="9"/>
        <v>9.8174812129973112</v>
      </c>
      <c r="AZ61" s="50">
        <f t="shared" si="9"/>
        <v>9.6243068027544059</v>
      </c>
      <c r="BB61" s="304"/>
      <c r="BC61" s="342"/>
      <c r="BD61" s="40" t="s">
        <v>82</v>
      </c>
      <c r="BE61" s="352"/>
      <c r="BF61" s="41" t="s">
        <v>398</v>
      </c>
      <c r="BG61" s="42"/>
      <c r="BH61" s="107"/>
      <c r="BI61" s="45"/>
      <c r="BJ61" s="45"/>
      <c r="BK61" s="45"/>
      <c r="BL61" s="43"/>
      <c r="BM61" s="43"/>
      <c r="BN61" s="43"/>
      <c r="BO61" s="43"/>
      <c r="BP61" s="43"/>
      <c r="BQ61" s="43"/>
      <c r="BR61" s="43"/>
      <c r="BS61" s="43"/>
      <c r="BT61" s="43"/>
      <c r="BU61" s="43"/>
      <c r="BV61" s="43"/>
      <c r="BW61" s="45"/>
      <c r="BX61" s="45"/>
      <c r="BY61" s="45"/>
      <c r="BZ61" s="43"/>
      <c r="CA61" s="45"/>
      <c r="CB61" s="45"/>
      <c r="CC61" s="45"/>
      <c r="CD61" s="45"/>
      <c r="CE61" s="45"/>
      <c r="CF61" s="45"/>
      <c r="CG61" s="45"/>
      <c r="CH61" s="45"/>
      <c r="CI61" s="45"/>
      <c r="CJ61" s="48"/>
      <c r="CK61" s="45"/>
      <c r="CL61" s="45"/>
      <c r="CM61" s="45"/>
      <c r="CN61" s="45"/>
      <c r="CO61" s="45"/>
      <c r="CP61" s="45"/>
      <c r="CQ61" s="45"/>
      <c r="CR61" s="45"/>
      <c r="CS61" s="45"/>
      <c r="CT61" s="48"/>
      <c r="CU61" s="45"/>
      <c r="CV61" s="45"/>
      <c r="CW61" s="45"/>
      <c r="CX61" s="45"/>
      <c r="CY61" s="45"/>
      <c r="CZ61" s="45"/>
      <c r="DA61" s="45"/>
      <c r="DB61" s="45"/>
      <c r="DC61" s="50"/>
    </row>
    <row r="62" spans="1:107" ht="15.75" thickBot="1" x14ac:dyDescent="0.3">
      <c r="A62" s="566">
        <f t="shared" si="8"/>
        <v>0</v>
      </c>
      <c r="B62" s="51"/>
      <c r="C62" s="41" t="s">
        <v>401</v>
      </c>
      <c r="D62" s="42">
        <v>5</v>
      </c>
      <c r="E62" s="107">
        <v>240</v>
      </c>
      <c r="F62" s="45">
        <v>4.0900689330545799</v>
      </c>
      <c r="G62" s="45">
        <v>3.7286427436221676</v>
      </c>
      <c r="H62" s="45">
        <v>7.4513809130882818</v>
      </c>
      <c r="I62" s="43">
        <v>72.325012998072708</v>
      </c>
      <c r="J62" s="43">
        <v>69.57641744173408</v>
      </c>
      <c r="K62" s="43">
        <v>908.78449999999998</v>
      </c>
      <c r="L62" s="43">
        <v>105.54969601877177</v>
      </c>
      <c r="M62" s="43">
        <v>316.59166032207821</v>
      </c>
      <c r="N62" s="43">
        <v>641.83851398233242</v>
      </c>
      <c r="O62" s="43">
        <v>381.10580451811234</v>
      </c>
      <c r="P62" s="43">
        <v>49.866313095170618</v>
      </c>
      <c r="Q62" s="43">
        <v>54.407979911003324</v>
      </c>
      <c r="R62" s="43">
        <v>63.945606392721224</v>
      </c>
      <c r="S62" s="43">
        <v>91.215499999999992</v>
      </c>
      <c r="T62" s="45">
        <v>3.69</v>
      </c>
      <c r="U62" s="45">
        <v>3.2431962688845024</v>
      </c>
      <c r="V62" s="45">
        <v>1.5</v>
      </c>
      <c r="W62" s="43">
        <v>24.857500444867902</v>
      </c>
      <c r="X62" s="45"/>
      <c r="Y62" s="45"/>
      <c r="Z62" s="45"/>
      <c r="AA62" s="45"/>
      <c r="AB62" s="45"/>
      <c r="AC62" s="45"/>
      <c r="AD62" s="45"/>
      <c r="AE62" s="45"/>
      <c r="AF62" s="45"/>
      <c r="AG62" s="48"/>
      <c r="AH62" s="45">
        <v>6.1086700246490189</v>
      </c>
      <c r="AI62" s="45">
        <v>2.3577322902154112</v>
      </c>
      <c r="AJ62" s="45">
        <v>9.2165898617511512</v>
      </c>
      <c r="AK62" s="45">
        <v>2.0362233415496727</v>
      </c>
      <c r="AL62" s="45">
        <v>6.001500375093773</v>
      </c>
      <c r="AM62" s="45">
        <v>5.2513128282070518</v>
      </c>
      <c r="AN62" s="45">
        <v>4.6082949308755756</v>
      </c>
      <c r="AO62" s="45">
        <v>6.4301789733147565</v>
      </c>
      <c r="AP62" s="45">
        <v>6.3230093237595115</v>
      </c>
      <c r="AQ62" s="48"/>
      <c r="AR62" s="45">
        <f t="shared" si="10"/>
        <v>8.4461374722626044</v>
      </c>
      <c r="AS62" s="45">
        <f t="shared" si="10"/>
        <v>3.259912708592585</v>
      </c>
      <c r="AT62" s="45">
        <f t="shared" si="10"/>
        <v>12.743295133589195</v>
      </c>
      <c r="AU62" s="45">
        <f t="shared" si="10"/>
        <v>2.815379157420868</v>
      </c>
      <c r="AV62" s="45">
        <f t="shared" si="10"/>
        <v>8.2979596218720335</v>
      </c>
      <c r="AW62" s="45">
        <f t="shared" si="10"/>
        <v>7.2607146691380295</v>
      </c>
      <c r="AX62" s="45">
        <f t="shared" si="9"/>
        <v>6.3716475667945973</v>
      </c>
      <c r="AY62" s="45">
        <f t="shared" si="9"/>
        <v>8.8906710234343205</v>
      </c>
      <c r="AZ62" s="50">
        <f t="shared" si="9"/>
        <v>8.7424931730437496</v>
      </c>
      <c r="BB62" s="304"/>
      <c r="BC62" s="342"/>
      <c r="BD62" s="40" t="s">
        <v>386</v>
      </c>
      <c r="BE62" s="352"/>
      <c r="BF62" s="41" t="s">
        <v>399</v>
      </c>
      <c r="BG62" s="42"/>
      <c r="BH62" s="107"/>
      <c r="BI62" s="45"/>
      <c r="BJ62" s="45"/>
      <c r="BK62" s="45"/>
      <c r="BL62" s="43"/>
      <c r="BM62" s="43"/>
      <c r="BN62" s="43"/>
      <c r="BO62" s="43"/>
      <c r="BP62" s="43"/>
      <c r="BQ62" s="43"/>
      <c r="BR62" s="43"/>
      <c r="BS62" s="43"/>
      <c r="BT62" s="43"/>
      <c r="BU62" s="43"/>
      <c r="BV62" s="43"/>
      <c r="BW62" s="45"/>
      <c r="BX62" s="45"/>
      <c r="BY62" s="45"/>
      <c r="BZ62" s="43"/>
      <c r="CA62" s="45"/>
      <c r="CB62" s="45"/>
      <c r="CC62" s="45"/>
      <c r="CD62" s="45"/>
      <c r="CE62" s="45"/>
      <c r="CF62" s="45"/>
      <c r="CG62" s="45"/>
      <c r="CH62" s="45"/>
      <c r="CI62" s="45"/>
      <c r="CJ62" s="48"/>
      <c r="CK62" s="45"/>
      <c r="CL62" s="45"/>
      <c r="CM62" s="45"/>
      <c r="CN62" s="45"/>
      <c r="CO62" s="45"/>
      <c r="CP62" s="45"/>
      <c r="CQ62" s="45"/>
      <c r="CR62" s="45"/>
      <c r="CS62" s="45"/>
      <c r="CT62" s="48"/>
      <c r="CU62" s="45"/>
      <c r="CV62" s="45"/>
      <c r="CW62" s="45"/>
      <c r="CX62" s="45"/>
      <c r="CY62" s="45"/>
      <c r="CZ62" s="45"/>
      <c r="DA62" s="45"/>
      <c r="DB62" s="45"/>
      <c r="DC62" s="50"/>
    </row>
    <row r="63" spans="1:107" ht="15" x14ac:dyDescent="0.25">
      <c r="A63" s="566">
        <f t="shared" si="8"/>
        <v>0</v>
      </c>
      <c r="B63" s="29" t="str">
        <f>IF($BE$6=1,BD65,BD66)</f>
        <v>Trèfle blanc 2c+</v>
      </c>
      <c r="C63" s="54" t="s">
        <v>403</v>
      </c>
      <c r="D63" s="55">
        <v>1</v>
      </c>
      <c r="E63" s="108">
        <v>120</v>
      </c>
      <c r="F63" s="58">
        <v>6.549549672980703</v>
      </c>
      <c r="G63" s="58">
        <v>6.835107897482299</v>
      </c>
      <c r="H63" s="58">
        <v>11.051988284274525</v>
      </c>
      <c r="I63" s="56">
        <v>117.93787656527196</v>
      </c>
      <c r="J63" s="56">
        <v>170.57469022220394</v>
      </c>
      <c r="K63" s="56">
        <v>868.91980000000001</v>
      </c>
      <c r="L63" s="56">
        <v>256.06285749567434</v>
      </c>
      <c r="M63" s="56">
        <v>150.60824322278162</v>
      </c>
      <c r="N63" s="56">
        <v>229.62376093849707</v>
      </c>
      <c r="O63" s="56">
        <v>202.68589727262659</v>
      </c>
      <c r="P63" s="56">
        <v>77.049531407667061</v>
      </c>
      <c r="Q63" s="56">
        <v>80.110444184059688</v>
      </c>
      <c r="R63" s="56">
        <v>76.173076668946706</v>
      </c>
      <c r="S63" s="56">
        <v>131.08020000000002</v>
      </c>
      <c r="T63" s="58">
        <v>14.83</v>
      </c>
      <c r="U63" s="58">
        <v>3.9768739021492081</v>
      </c>
      <c r="V63" s="58">
        <v>2.1800000000000002</v>
      </c>
      <c r="W63" s="56">
        <v>33.351700000000001</v>
      </c>
      <c r="X63" s="58"/>
      <c r="Y63" s="58"/>
      <c r="Z63" s="58"/>
      <c r="AA63" s="58"/>
      <c r="AB63" s="58"/>
      <c r="AC63" s="58"/>
      <c r="AD63" s="58"/>
      <c r="AE63" s="58"/>
      <c r="AF63" s="58"/>
      <c r="AG63" s="48"/>
      <c r="AH63" s="58">
        <v>14.124591546326553</v>
      </c>
      <c r="AI63" s="58">
        <v>2.1608516917887632</v>
      </c>
      <c r="AJ63" s="58">
        <v>18.498998629703806</v>
      </c>
      <c r="AK63" s="58">
        <v>5.2176662801728675</v>
      </c>
      <c r="AL63" s="58">
        <v>11.752925055338885</v>
      </c>
      <c r="AM63" s="58">
        <v>9.7501844629492993</v>
      </c>
      <c r="AN63" s="58">
        <v>9.8028881627490261</v>
      </c>
      <c r="AO63" s="58">
        <v>12.806999051333404</v>
      </c>
      <c r="AP63" s="58">
        <v>10.646147359544639</v>
      </c>
      <c r="AQ63" s="48"/>
      <c r="AR63" s="58">
        <f t="shared" si="10"/>
        <v>11.976297994910386</v>
      </c>
      <c r="AS63" s="58">
        <f t="shared" si="10"/>
        <v>1.8321948425049468</v>
      </c>
      <c r="AT63" s="58">
        <f t="shared" si="10"/>
        <v>15.685375359005768</v>
      </c>
      <c r="AU63" s="58">
        <f t="shared" si="10"/>
        <v>4.424080229463164</v>
      </c>
      <c r="AV63" s="58">
        <f t="shared" si="10"/>
        <v>9.965352436063494</v>
      </c>
      <c r="AW63" s="58">
        <f t="shared" si="10"/>
        <v>8.2672206308150056</v>
      </c>
      <c r="AX63" s="58">
        <f t="shared" si="9"/>
        <v>8.3119083099004918</v>
      </c>
      <c r="AY63" s="58">
        <f t="shared" si="9"/>
        <v>10.859106017773223</v>
      </c>
      <c r="AZ63" s="62">
        <f t="shared" si="9"/>
        <v>9.0269111752682747</v>
      </c>
      <c r="BB63" s="304"/>
      <c r="BC63" s="342"/>
      <c r="BD63" s="51"/>
      <c r="BE63" s="41"/>
      <c r="BF63" s="41" t="s">
        <v>400</v>
      </c>
      <c r="BG63" s="42"/>
      <c r="BH63" s="107"/>
      <c r="BI63" s="45"/>
      <c r="BJ63" s="45"/>
      <c r="BK63" s="45"/>
      <c r="BL63" s="43"/>
      <c r="BM63" s="43"/>
      <c r="BN63" s="43"/>
      <c r="BO63" s="43"/>
      <c r="BP63" s="43"/>
      <c r="BQ63" s="43"/>
      <c r="BR63" s="43"/>
      <c r="BS63" s="43"/>
      <c r="BT63" s="43"/>
      <c r="BU63" s="43"/>
      <c r="BV63" s="43"/>
      <c r="BW63" s="45"/>
      <c r="BX63" s="45"/>
      <c r="BY63" s="45"/>
      <c r="BZ63" s="43"/>
      <c r="CA63" s="45"/>
      <c r="CB63" s="45"/>
      <c r="CC63" s="45"/>
      <c r="CD63" s="45"/>
      <c r="CE63" s="45"/>
      <c r="CF63" s="45"/>
      <c r="CG63" s="45"/>
      <c r="CH63" s="45"/>
      <c r="CI63" s="45"/>
      <c r="CJ63" s="48"/>
      <c r="CK63" s="45"/>
      <c r="CL63" s="45"/>
      <c r="CM63" s="45"/>
      <c r="CN63" s="45"/>
      <c r="CO63" s="45"/>
      <c r="CP63" s="45"/>
      <c r="CQ63" s="45"/>
      <c r="CR63" s="45"/>
      <c r="CS63" s="45"/>
      <c r="CT63" s="48"/>
      <c r="CU63" s="45"/>
      <c r="CV63" s="45"/>
      <c r="CW63" s="45"/>
      <c r="CX63" s="45"/>
      <c r="CY63" s="45"/>
      <c r="CZ63" s="45"/>
      <c r="DA63" s="45"/>
      <c r="DB63" s="45"/>
      <c r="DC63" s="50"/>
    </row>
    <row r="64" spans="1:107" ht="15" x14ac:dyDescent="0.25">
      <c r="A64" s="566">
        <f t="shared" si="8"/>
        <v>0</v>
      </c>
      <c r="B64" s="40"/>
      <c r="C64" s="41" t="s">
        <v>405</v>
      </c>
      <c r="D64" s="42">
        <v>2</v>
      </c>
      <c r="E64" s="105">
        <v>130</v>
      </c>
      <c r="F64" s="65">
        <v>6.3294981963613282</v>
      </c>
      <c r="G64" s="65">
        <v>6.5537953077782474</v>
      </c>
      <c r="H64" s="65">
        <v>10.741374469709466</v>
      </c>
      <c r="I64" s="63">
        <v>113.41072329688821</v>
      </c>
      <c r="J64" s="63">
        <v>155.62883079286465</v>
      </c>
      <c r="K64" s="63">
        <v>873.9896</v>
      </c>
      <c r="L64" s="63">
        <v>233.33248989104248</v>
      </c>
      <c r="M64" s="63">
        <v>167.00877205188613</v>
      </c>
      <c r="N64" s="63">
        <v>254.29578292446729</v>
      </c>
      <c r="O64" s="63">
        <v>223.03833482345419</v>
      </c>
      <c r="P64" s="63">
        <v>88.634329834040159</v>
      </c>
      <c r="Q64" s="63">
        <v>77.939175743667903</v>
      </c>
      <c r="R64" s="63">
        <v>74.860207103664493</v>
      </c>
      <c r="S64" s="63">
        <v>126.0104</v>
      </c>
      <c r="T64" s="65">
        <v>14.75</v>
      </c>
      <c r="U64" s="65">
        <v>3.576319517166175</v>
      </c>
      <c r="V64" s="65">
        <v>2.17</v>
      </c>
      <c r="W64" s="63">
        <v>32.892400000000002</v>
      </c>
      <c r="X64" s="65"/>
      <c r="Y64" s="65"/>
      <c r="Z64" s="65"/>
      <c r="AA64" s="65"/>
      <c r="AB64" s="65"/>
      <c r="AC64" s="65"/>
      <c r="AD64" s="65"/>
      <c r="AE64" s="65"/>
      <c r="AF64" s="65"/>
      <c r="AG64" s="48"/>
      <c r="AH64" s="65">
        <v>12.5</v>
      </c>
      <c r="AI64" s="65">
        <v>2.1873606635443288</v>
      </c>
      <c r="AJ64" s="65">
        <v>16</v>
      </c>
      <c r="AK64" s="65">
        <v>5.0516140452670193</v>
      </c>
      <c r="AL64" s="65">
        <v>11.482439004771736</v>
      </c>
      <c r="AM64" s="65">
        <v>10.129169773630437</v>
      </c>
      <c r="AN64" s="65">
        <v>9.3997054156387119</v>
      </c>
      <c r="AO64" s="65">
        <v>12.808734142385788</v>
      </c>
      <c r="AP64" s="65">
        <v>10</v>
      </c>
      <c r="AQ64" s="48"/>
      <c r="AR64" s="65">
        <f t="shared" si="10"/>
        <v>11.021885441359299</v>
      </c>
      <c r="AS64" s="65">
        <f t="shared" si="10"/>
        <v>1.9287070922017</v>
      </c>
      <c r="AT64" s="65">
        <f t="shared" si="10"/>
        <v>14.108013364939904</v>
      </c>
      <c r="AU64" s="65">
        <f t="shared" si="10"/>
        <v>4.4542649040715778</v>
      </c>
      <c r="AV64" s="65">
        <f t="shared" si="10"/>
        <v>10.124650183839181</v>
      </c>
      <c r="AW64" s="65">
        <f t="shared" si="10"/>
        <v>8.931403908882718</v>
      </c>
      <c r="AX64" s="65">
        <f t="shared" si="9"/>
        <v>8.2881981018955582</v>
      </c>
      <c r="AY64" s="65">
        <f t="shared" si="9"/>
        <v>11.294112029296297</v>
      </c>
      <c r="AZ64" s="69">
        <f t="shared" si="9"/>
        <v>8.8175083530874385</v>
      </c>
      <c r="BB64" s="304"/>
      <c r="BC64" s="342"/>
      <c r="BD64" s="51"/>
      <c r="BE64" s="41"/>
      <c r="BF64" s="41" t="s">
        <v>401</v>
      </c>
      <c r="BG64" s="42"/>
      <c r="BH64" s="107"/>
      <c r="BI64" s="45"/>
      <c r="BJ64" s="45"/>
      <c r="BK64" s="45"/>
      <c r="BL64" s="43"/>
      <c r="BM64" s="43"/>
      <c r="BN64" s="43"/>
      <c r="BO64" s="43"/>
      <c r="BP64" s="43"/>
      <c r="BQ64" s="43"/>
      <c r="BR64" s="43"/>
      <c r="BS64" s="43"/>
      <c r="BT64" s="43"/>
      <c r="BU64" s="43"/>
      <c r="BV64" s="43"/>
      <c r="BW64" s="45"/>
      <c r="BX64" s="45"/>
      <c r="BY64" s="45"/>
      <c r="BZ64" s="43"/>
      <c r="CA64" s="45"/>
      <c r="CB64" s="45"/>
      <c r="CC64" s="45"/>
      <c r="CD64" s="45"/>
      <c r="CE64" s="45"/>
      <c r="CF64" s="45"/>
      <c r="CG64" s="45"/>
      <c r="CH64" s="45"/>
      <c r="CI64" s="45"/>
      <c r="CJ64" s="48"/>
      <c r="CK64" s="45"/>
      <c r="CL64" s="45"/>
      <c r="CM64" s="45"/>
      <c r="CN64" s="45"/>
      <c r="CO64" s="45"/>
      <c r="CP64" s="45"/>
      <c r="CQ64" s="45"/>
      <c r="CR64" s="45"/>
      <c r="CS64" s="45"/>
      <c r="CT64" s="48"/>
      <c r="CU64" s="45"/>
      <c r="CV64" s="45"/>
      <c r="CW64" s="45"/>
      <c r="CX64" s="45"/>
      <c r="CY64" s="45"/>
      <c r="CZ64" s="45"/>
      <c r="DA64" s="45"/>
      <c r="DB64" s="45"/>
      <c r="DC64" s="50"/>
    </row>
    <row r="65" spans="1:107" ht="15" x14ac:dyDescent="0.25">
      <c r="A65" s="566">
        <f t="shared" si="8"/>
        <v>0</v>
      </c>
      <c r="B65" s="51"/>
      <c r="C65" s="41" t="s">
        <v>406</v>
      </c>
      <c r="D65" s="42">
        <v>3</v>
      </c>
      <c r="E65" s="105">
        <v>140</v>
      </c>
      <c r="F65" s="65">
        <v>6.2752038695454937</v>
      </c>
      <c r="G65" s="65">
        <v>6.4782827248289054</v>
      </c>
      <c r="H65" s="65">
        <v>10.671590947625644</v>
      </c>
      <c r="I65" s="63">
        <v>112.3129345971052</v>
      </c>
      <c r="J65" s="63">
        <v>151.40798842558743</v>
      </c>
      <c r="K65" s="63">
        <v>879.05939999999998</v>
      </c>
      <c r="L65" s="63">
        <v>226.93299999999999</v>
      </c>
      <c r="M65" s="63">
        <v>179.99</v>
      </c>
      <c r="N65" s="63">
        <v>272.7327181298503</v>
      </c>
      <c r="O65" s="63">
        <v>235.71144294042719</v>
      </c>
      <c r="P65" s="63">
        <v>90.388061353852677</v>
      </c>
      <c r="Q65" s="63">
        <v>77.174574855649212</v>
      </c>
      <c r="R65" s="63">
        <v>74.39733403067018</v>
      </c>
      <c r="S65" s="63">
        <v>120.9406</v>
      </c>
      <c r="T65" s="65">
        <v>14.63</v>
      </c>
      <c r="U65" s="65">
        <v>3.4</v>
      </c>
      <c r="V65" s="65">
        <v>2.16</v>
      </c>
      <c r="W65" s="63">
        <v>32.433100000000003</v>
      </c>
      <c r="X65" s="65"/>
      <c r="Y65" s="65"/>
      <c r="Z65" s="65"/>
      <c r="AA65" s="65"/>
      <c r="AB65" s="65"/>
      <c r="AC65" s="65"/>
      <c r="AD65" s="65"/>
      <c r="AE65" s="65"/>
      <c r="AF65" s="65"/>
      <c r="AG65" s="48"/>
      <c r="AH65" s="65">
        <v>12</v>
      </c>
      <c r="AI65" s="65">
        <v>2.15</v>
      </c>
      <c r="AJ65" s="65">
        <v>14.334611807631994</v>
      </c>
      <c r="AK65" s="65">
        <v>4.8</v>
      </c>
      <c r="AL65" s="65">
        <v>10.7</v>
      </c>
      <c r="AM65" s="65">
        <v>9</v>
      </c>
      <c r="AN65" s="65">
        <v>9</v>
      </c>
      <c r="AO65" s="65">
        <v>12.2</v>
      </c>
      <c r="AP65" s="65">
        <v>9.8000000000000007</v>
      </c>
      <c r="AQ65" s="48"/>
      <c r="AR65" s="65">
        <f t="shared" si="10"/>
        <v>10.684432779756868</v>
      </c>
      <c r="AS65" s="65">
        <f t="shared" si="10"/>
        <v>1.9142942063731054</v>
      </c>
      <c r="AT65" s="65">
        <f t="shared" si="10"/>
        <v>12.763099690212762</v>
      </c>
      <c r="AU65" s="65">
        <f t="shared" si="10"/>
        <v>4.2737731119027469</v>
      </c>
      <c r="AV65" s="65">
        <f t="shared" si="10"/>
        <v>9.5269525619498729</v>
      </c>
      <c r="AW65" s="65">
        <f t="shared" si="10"/>
        <v>8.0133245848176511</v>
      </c>
      <c r="AX65" s="65">
        <f t="shared" si="9"/>
        <v>8.0133245848176511</v>
      </c>
      <c r="AY65" s="65">
        <f t="shared" si="9"/>
        <v>10.862506659419482</v>
      </c>
      <c r="AZ65" s="69">
        <f t="shared" si="9"/>
        <v>8.7256201034681098</v>
      </c>
      <c r="BB65" s="304"/>
      <c r="BC65" s="342"/>
      <c r="BD65" s="53" t="s">
        <v>402</v>
      </c>
      <c r="BE65" s="54"/>
      <c r="BF65" s="54" t="s">
        <v>403</v>
      </c>
      <c r="BG65" s="55"/>
      <c r="BH65" s="108"/>
      <c r="BI65" s="58"/>
      <c r="BJ65" s="58"/>
      <c r="BK65" s="58"/>
      <c r="BL65" s="56"/>
      <c r="BM65" s="56"/>
      <c r="BN65" s="56"/>
      <c r="BO65" s="56"/>
      <c r="BP65" s="56"/>
      <c r="BQ65" s="56"/>
      <c r="BR65" s="56"/>
      <c r="BS65" s="56"/>
      <c r="BT65" s="56"/>
      <c r="BU65" s="56"/>
      <c r="BV65" s="56"/>
      <c r="BW65" s="58"/>
      <c r="BX65" s="58"/>
      <c r="BY65" s="58"/>
      <c r="BZ65" s="56"/>
      <c r="CA65" s="58"/>
      <c r="CB65" s="58"/>
      <c r="CC65" s="58"/>
      <c r="CD65" s="58"/>
      <c r="CE65" s="58"/>
      <c r="CF65" s="58"/>
      <c r="CG65" s="58"/>
      <c r="CH65" s="58"/>
      <c r="CI65" s="58"/>
      <c r="CJ65" s="48"/>
      <c r="CK65" s="58"/>
      <c r="CL65" s="58"/>
      <c r="CM65" s="58"/>
      <c r="CN65" s="58"/>
      <c r="CO65" s="58"/>
      <c r="CP65" s="58"/>
      <c r="CQ65" s="58"/>
      <c r="CR65" s="58"/>
      <c r="CS65" s="58"/>
      <c r="CT65" s="48"/>
      <c r="CU65" s="58"/>
      <c r="CV65" s="58"/>
      <c r="CW65" s="58"/>
      <c r="CX65" s="58"/>
      <c r="CY65" s="58"/>
      <c r="CZ65" s="58"/>
      <c r="DA65" s="58"/>
      <c r="DB65" s="58"/>
      <c r="DC65" s="62"/>
    </row>
    <row r="66" spans="1:107" ht="15" x14ac:dyDescent="0.25">
      <c r="A66" s="566">
        <f t="shared" si="8"/>
        <v>0</v>
      </c>
      <c r="B66" s="51"/>
      <c r="C66" s="41" t="s">
        <v>407</v>
      </c>
      <c r="D66" s="42">
        <v>4</v>
      </c>
      <c r="E66" s="105">
        <v>145</v>
      </c>
      <c r="F66" s="65">
        <v>6.0979861666721646</v>
      </c>
      <c r="G66" s="65">
        <v>6.2386006122515179</v>
      </c>
      <c r="H66" s="65">
        <v>10.4349497684782</v>
      </c>
      <c r="I66" s="63">
        <v>109.67410128237709</v>
      </c>
      <c r="J66" s="63">
        <v>144.39818570176516</v>
      </c>
      <c r="K66" s="63">
        <v>888</v>
      </c>
      <c r="L66" s="63">
        <v>216.34399999999999</v>
      </c>
      <c r="M66" s="63">
        <v>197.98</v>
      </c>
      <c r="N66" s="63">
        <v>287.98252041442373</v>
      </c>
      <c r="O66" s="63">
        <v>262.50800000000004</v>
      </c>
      <c r="P66" s="63">
        <v>74.855422713023913</v>
      </c>
      <c r="Q66" s="63">
        <v>74.940210288328871</v>
      </c>
      <c r="R66" s="63">
        <v>73.587635674052422</v>
      </c>
      <c r="S66" s="63">
        <v>112</v>
      </c>
      <c r="T66" s="65">
        <v>14.47</v>
      </c>
      <c r="U66" s="65">
        <v>3.3332999999999999</v>
      </c>
      <c r="V66" s="65">
        <v>2.13</v>
      </c>
      <c r="W66" s="63">
        <v>31.973800000000001</v>
      </c>
      <c r="X66" s="65"/>
      <c r="Y66" s="65"/>
      <c r="Z66" s="65"/>
      <c r="AA66" s="65"/>
      <c r="AB66" s="65"/>
      <c r="AC66" s="65"/>
      <c r="AD66" s="65"/>
      <c r="AE66" s="65"/>
      <c r="AF66" s="65"/>
      <c r="AG66" s="48"/>
      <c r="AH66" s="65">
        <v>11.918333506062805</v>
      </c>
      <c r="AI66" s="65">
        <v>2.020934811897606</v>
      </c>
      <c r="AJ66" s="65">
        <v>14.3</v>
      </c>
      <c r="AK66" s="65">
        <v>4.4046015131101672</v>
      </c>
      <c r="AL66" s="65">
        <v>9.7419421701730755</v>
      </c>
      <c r="AM66" s="65">
        <v>8.3000000000000007</v>
      </c>
      <c r="AN66" s="65">
        <v>8.2391957715825477</v>
      </c>
      <c r="AO66" s="65">
        <v>11.400145092755725</v>
      </c>
      <c r="AP66" s="65">
        <v>9.4828479635195357</v>
      </c>
      <c r="AQ66" s="48"/>
      <c r="AR66" s="65">
        <f t="shared" si="10"/>
        <v>10.867044604611586</v>
      </c>
      <c r="AS66" s="65">
        <f t="shared" si="10"/>
        <v>1.8426727807819645</v>
      </c>
      <c r="AT66" s="65">
        <f t="shared" si="10"/>
        <v>13.038629751961128</v>
      </c>
      <c r="AU66" s="65">
        <f t="shared" si="10"/>
        <v>4.0160817017042811</v>
      </c>
      <c r="AV66" s="65">
        <f t="shared" si="10"/>
        <v>8.8826277637694702</v>
      </c>
      <c r="AW66" s="65">
        <f t="shared" si="10"/>
        <v>7.5678760098795355</v>
      </c>
      <c r="AX66" s="65">
        <f t="shared" si="9"/>
        <v>7.5124351831880087</v>
      </c>
      <c r="AY66" s="65">
        <f t="shared" si="9"/>
        <v>10.39456440441108</v>
      </c>
      <c r="AZ66" s="69">
        <f t="shared" si="9"/>
        <v>8.6463876636692163</v>
      </c>
      <c r="BB66" s="304"/>
      <c r="BC66" s="342"/>
      <c r="BD66" s="40" t="s">
        <v>404</v>
      </c>
      <c r="BE66" s="352"/>
      <c r="BF66" s="41" t="s">
        <v>405</v>
      </c>
      <c r="BG66" s="42"/>
      <c r="BH66" s="105"/>
      <c r="BI66" s="65"/>
      <c r="BJ66" s="65"/>
      <c r="BK66" s="65"/>
      <c r="BL66" s="63"/>
      <c r="BM66" s="63"/>
      <c r="BN66" s="63"/>
      <c r="BO66" s="63"/>
      <c r="BP66" s="63"/>
      <c r="BQ66" s="63"/>
      <c r="BR66" s="63"/>
      <c r="BS66" s="63"/>
      <c r="BT66" s="63"/>
      <c r="BU66" s="63"/>
      <c r="BV66" s="63"/>
      <c r="BW66" s="65"/>
      <c r="BX66" s="65"/>
      <c r="BY66" s="65"/>
      <c r="BZ66" s="63"/>
      <c r="CA66" s="65"/>
      <c r="CB66" s="65"/>
      <c r="CC66" s="65"/>
      <c r="CD66" s="65"/>
      <c r="CE66" s="65"/>
      <c r="CF66" s="65"/>
      <c r="CG66" s="65"/>
      <c r="CH66" s="65"/>
      <c r="CI66" s="65"/>
      <c r="CJ66" s="48"/>
      <c r="CK66" s="65"/>
      <c r="CL66" s="65"/>
      <c r="CM66" s="65"/>
      <c r="CN66" s="65"/>
      <c r="CO66" s="65"/>
      <c r="CP66" s="65"/>
      <c r="CQ66" s="65"/>
      <c r="CR66" s="65"/>
      <c r="CS66" s="65"/>
      <c r="CT66" s="48"/>
      <c r="CU66" s="65"/>
      <c r="CV66" s="65"/>
      <c r="CW66" s="65"/>
      <c r="CX66" s="65"/>
      <c r="CY66" s="65"/>
      <c r="CZ66" s="65"/>
      <c r="DA66" s="65"/>
      <c r="DB66" s="65"/>
      <c r="DC66" s="69"/>
    </row>
    <row r="67" spans="1:107" ht="15.75" thickBot="1" x14ac:dyDescent="0.3">
      <c r="A67" s="566">
        <f t="shared" si="8"/>
        <v>0</v>
      </c>
      <c r="B67" s="51"/>
      <c r="C67" s="41" t="s">
        <v>408</v>
      </c>
      <c r="D67" s="42">
        <v>5</v>
      </c>
      <c r="E67" s="105">
        <v>150</v>
      </c>
      <c r="F67" s="65">
        <v>5.6441330551062618</v>
      </c>
      <c r="G67" s="65">
        <v>5.6483422057868351</v>
      </c>
      <c r="H67" s="65">
        <v>9.7966068196084528</v>
      </c>
      <c r="I67" s="63">
        <v>103.43349540513373</v>
      </c>
      <c r="J67" s="63">
        <v>132.78730428088869</v>
      </c>
      <c r="K67" s="63">
        <v>896.18650447381856</v>
      </c>
      <c r="L67" s="63">
        <v>198.9164063253526</v>
      </c>
      <c r="M67" s="63">
        <v>233.40276587024371</v>
      </c>
      <c r="N67" s="63">
        <v>348.30538684796926</v>
      </c>
      <c r="O67" s="63">
        <v>284.09000000000003</v>
      </c>
      <c r="P67" s="63">
        <v>64.890860117845435</v>
      </c>
      <c r="Q67" s="63">
        <v>69.955140798015861</v>
      </c>
      <c r="R67" s="63">
        <v>72.2696042261543</v>
      </c>
      <c r="S67" s="63">
        <v>103.81349552618146</v>
      </c>
      <c r="T67" s="65">
        <v>14.28</v>
      </c>
      <c r="U67" s="65">
        <v>3.1973507467414888</v>
      </c>
      <c r="V67" s="65">
        <v>2.1</v>
      </c>
      <c r="W67" s="63">
        <v>31.514499999999998</v>
      </c>
      <c r="X67" s="65"/>
      <c r="Y67" s="65"/>
      <c r="Z67" s="65"/>
      <c r="AA67" s="65"/>
      <c r="AB67" s="65"/>
      <c r="AC67" s="65"/>
      <c r="AD67" s="65"/>
      <c r="AE67" s="65"/>
      <c r="AF67" s="65"/>
      <c r="AG67" s="48"/>
      <c r="AH67" s="65">
        <v>11.015300152283386</v>
      </c>
      <c r="AI67" s="65">
        <v>1.7623510029714344</v>
      </c>
      <c r="AJ67" s="65">
        <v>14.280027575858554</v>
      </c>
      <c r="AK67" s="65">
        <v>3.939949785757817</v>
      </c>
      <c r="AL67" s="65">
        <v>8.9287418472455631</v>
      </c>
      <c r="AM67" s="65">
        <v>7.8516301860260871</v>
      </c>
      <c r="AN67" s="65">
        <v>7.4391234333405007</v>
      </c>
      <c r="AO67" s="65">
        <v>9.9916840573887722</v>
      </c>
      <c r="AP67" s="65">
        <v>8.6138847326139381</v>
      </c>
      <c r="AQ67" s="48"/>
      <c r="AR67" s="65">
        <f t="shared" si="10"/>
        <v>10.649645077871615</v>
      </c>
      <c r="AS67" s="65">
        <f t="shared" si="10"/>
        <v>1.7038494117099745</v>
      </c>
      <c r="AT67" s="65">
        <f t="shared" si="10"/>
        <v>13.805999226774453</v>
      </c>
      <c r="AU67" s="65">
        <f t="shared" si="10"/>
        <v>3.8091623707829028</v>
      </c>
      <c r="AV67" s="65">
        <f t="shared" si="10"/>
        <v>8.6323504898224694</v>
      </c>
      <c r="AW67" s="65">
        <f t="shared" si="10"/>
        <v>7.5909937639373117</v>
      </c>
      <c r="AX67" s="65">
        <f t="shared" si="9"/>
        <v>7.1921802547642351</v>
      </c>
      <c r="AY67" s="65">
        <f t="shared" si="9"/>
        <v>9.6600081223715986</v>
      </c>
      <c r="AZ67" s="69">
        <f t="shared" si="9"/>
        <v>8.3279451195907317</v>
      </c>
      <c r="BB67" s="304"/>
      <c r="BC67" s="342"/>
      <c r="BD67" s="51"/>
      <c r="BE67" s="41"/>
      <c r="BF67" s="41" t="s">
        <v>406</v>
      </c>
      <c r="BG67" s="42"/>
      <c r="BH67" s="105"/>
      <c r="BI67" s="65"/>
      <c r="BJ67" s="65"/>
      <c r="BK67" s="65"/>
      <c r="BL67" s="63"/>
      <c r="BM67" s="63"/>
      <c r="BN67" s="63"/>
      <c r="BO67" s="63"/>
      <c r="BP67" s="63"/>
      <c r="BQ67" s="63"/>
      <c r="BR67" s="63"/>
      <c r="BS67" s="63"/>
      <c r="BT67" s="63"/>
      <c r="BU67" s="63"/>
      <c r="BV67" s="63"/>
      <c r="BW67" s="65"/>
      <c r="BX67" s="65"/>
      <c r="BY67" s="65"/>
      <c r="BZ67" s="63"/>
      <c r="CA67" s="65"/>
      <c r="CB67" s="65"/>
      <c r="CC67" s="65"/>
      <c r="CD67" s="65"/>
      <c r="CE67" s="65"/>
      <c r="CF67" s="65"/>
      <c r="CG67" s="65"/>
      <c r="CH67" s="65"/>
      <c r="CI67" s="65"/>
      <c r="CJ67" s="48"/>
      <c r="CK67" s="65"/>
      <c r="CL67" s="65"/>
      <c r="CM67" s="65"/>
      <c r="CN67" s="65"/>
      <c r="CO67" s="65"/>
      <c r="CP67" s="65"/>
      <c r="CQ67" s="65"/>
      <c r="CR67" s="65"/>
      <c r="CS67" s="65"/>
      <c r="CT67" s="48"/>
      <c r="CU67" s="65"/>
      <c r="CV67" s="65"/>
      <c r="CW67" s="65"/>
      <c r="CX67" s="65"/>
      <c r="CY67" s="65"/>
      <c r="CZ67" s="65"/>
      <c r="DA67" s="65"/>
      <c r="DB67" s="65"/>
      <c r="DC67" s="69"/>
    </row>
    <row r="68" spans="1:107" ht="15" x14ac:dyDescent="0.25">
      <c r="A68" s="566">
        <f t="shared" si="8"/>
        <v>0</v>
      </c>
      <c r="B68" s="29" t="str">
        <f>IF($BE$6=1,BD70,BD71)</f>
        <v>Trèfle violet 2c+</v>
      </c>
      <c r="C68" s="54" t="s">
        <v>410</v>
      </c>
      <c r="D68" s="55">
        <v>1</v>
      </c>
      <c r="E68" s="106">
        <v>110</v>
      </c>
      <c r="F68" s="72">
        <v>6.3548596445379779</v>
      </c>
      <c r="G68" s="72">
        <v>6.5532421491587138</v>
      </c>
      <c r="H68" s="72">
        <v>10.81543773735771</v>
      </c>
      <c r="I68" s="70">
        <v>116.55506976721514</v>
      </c>
      <c r="J68" s="70">
        <v>169.60837156402857</v>
      </c>
      <c r="K68" s="70">
        <v>884.03400285139423</v>
      </c>
      <c r="L68" s="70">
        <v>254.52671486963334</v>
      </c>
      <c r="M68" s="70">
        <v>138.94824378996287</v>
      </c>
      <c r="N68" s="70">
        <v>245.90469236225056</v>
      </c>
      <c r="O68" s="70">
        <v>178.69514664189407</v>
      </c>
      <c r="P68" s="70">
        <v>71.087854821978112</v>
      </c>
      <c r="Q68" s="70">
        <v>76.891645272624814</v>
      </c>
      <c r="R68" s="70">
        <v>75.871986722266712</v>
      </c>
      <c r="S68" s="70">
        <v>115.96599714860577</v>
      </c>
      <c r="T68" s="72">
        <v>17.059999999999999</v>
      </c>
      <c r="U68" s="72">
        <v>3.687739838468628</v>
      </c>
      <c r="V68" s="72">
        <v>2.73</v>
      </c>
      <c r="W68" s="70">
        <v>34.195063428743119</v>
      </c>
      <c r="X68" s="72"/>
      <c r="Y68" s="72"/>
      <c r="Z68" s="72"/>
      <c r="AA68" s="72"/>
      <c r="AB68" s="72"/>
      <c r="AC68" s="72"/>
      <c r="AD68" s="72"/>
      <c r="AE68" s="72"/>
      <c r="AF68" s="72"/>
      <c r="AG68" s="48"/>
      <c r="AH68" s="72">
        <v>13.846819558632628</v>
      </c>
      <c r="AI68" s="72">
        <v>4.1107745564690612</v>
      </c>
      <c r="AJ68" s="72">
        <v>21.635655560363478</v>
      </c>
      <c r="AK68" s="72">
        <v>5.4089138900908695</v>
      </c>
      <c r="AL68" s="72">
        <v>13.630463003028991</v>
      </c>
      <c r="AM68" s="72">
        <v>12.224145391605367</v>
      </c>
      <c r="AN68" s="72">
        <v>11.142362613587192</v>
      </c>
      <c r="AO68" s="72">
        <v>14.604067503245348</v>
      </c>
      <c r="AP68" s="72">
        <v>13.522284725227173</v>
      </c>
      <c r="AQ68" s="48"/>
      <c r="AR68" s="72">
        <f t="shared" si="10"/>
        <v>11.880066295089199</v>
      </c>
      <c r="AS68" s="72">
        <f t="shared" si="10"/>
        <v>3.526894681354606</v>
      </c>
      <c r="AT68" s="72">
        <f t="shared" si="10"/>
        <v>18.562603586076872</v>
      </c>
      <c r="AU68" s="72">
        <f t="shared" si="10"/>
        <v>4.6406508965192179</v>
      </c>
      <c r="AV68" s="72">
        <f t="shared" si="10"/>
        <v>11.694440259228429</v>
      </c>
      <c r="AW68" s="72">
        <f t="shared" si="10"/>
        <v>10.487871026133435</v>
      </c>
      <c r="AX68" s="72">
        <f t="shared" si="9"/>
        <v>9.5597408468295892</v>
      </c>
      <c r="AY68" s="72">
        <f t="shared" si="9"/>
        <v>12.529757420601889</v>
      </c>
      <c r="AZ68" s="76">
        <f t="shared" si="9"/>
        <v>11.601627241298045</v>
      </c>
      <c r="BB68" s="304"/>
      <c r="BC68" s="342"/>
      <c r="BD68" s="51"/>
      <c r="BE68" s="41"/>
      <c r="BF68" s="41" t="s">
        <v>407</v>
      </c>
      <c r="BG68" s="42"/>
      <c r="BH68" s="105"/>
      <c r="BI68" s="65"/>
      <c r="BJ68" s="65"/>
      <c r="BK68" s="65"/>
      <c r="BL68" s="63"/>
      <c r="BM68" s="63"/>
      <c r="BN68" s="63"/>
      <c r="BO68" s="63"/>
      <c r="BP68" s="63"/>
      <c r="BQ68" s="63"/>
      <c r="BR68" s="63"/>
      <c r="BS68" s="63"/>
      <c r="BT68" s="63"/>
      <c r="BU68" s="63"/>
      <c r="BV68" s="63"/>
      <c r="BW68" s="65"/>
      <c r="BX68" s="65"/>
      <c r="BY68" s="65"/>
      <c r="BZ68" s="63"/>
      <c r="CA68" s="65"/>
      <c r="CB68" s="65"/>
      <c r="CC68" s="65"/>
      <c r="CD68" s="65"/>
      <c r="CE68" s="65"/>
      <c r="CF68" s="65"/>
      <c r="CG68" s="65"/>
      <c r="CH68" s="65"/>
      <c r="CI68" s="65"/>
      <c r="CJ68" s="48"/>
      <c r="CK68" s="65"/>
      <c r="CL68" s="65"/>
      <c r="CM68" s="65"/>
      <c r="CN68" s="65"/>
      <c r="CO68" s="65"/>
      <c r="CP68" s="65"/>
      <c r="CQ68" s="65"/>
      <c r="CR68" s="65"/>
      <c r="CS68" s="65"/>
      <c r="CT68" s="48"/>
      <c r="CU68" s="65"/>
      <c r="CV68" s="65"/>
      <c r="CW68" s="65"/>
      <c r="CX68" s="65"/>
      <c r="CY68" s="65"/>
      <c r="CZ68" s="65"/>
      <c r="DA68" s="65"/>
      <c r="DB68" s="65"/>
      <c r="DC68" s="69"/>
    </row>
    <row r="69" spans="1:107" ht="15" x14ac:dyDescent="0.25">
      <c r="A69" s="566">
        <f t="shared" si="8"/>
        <v>0</v>
      </c>
      <c r="B69" s="40"/>
      <c r="C69" s="41" t="s">
        <v>412</v>
      </c>
      <c r="D69" s="42">
        <v>2</v>
      </c>
      <c r="E69" s="107">
        <v>130</v>
      </c>
      <c r="F69" s="45">
        <v>6.275190960695106</v>
      </c>
      <c r="G69" s="45">
        <v>6.4478741930181158</v>
      </c>
      <c r="H69" s="45">
        <v>10.706443874024993</v>
      </c>
      <c r="I69" s="43">
        <v>113.22673663397518</v>
      </c>
      <c r="J69" s="43">
        <v>153.36606262110809</v>
      </c>
      <c r="K69" s="43">
        <v>894.91920000000005</v>
      </c>
      <c r="L69" s="43">
        <v>229.85821730650883</v>
      </c>
      <c r="M69" s="43">
        <v>160</v>
      </c>
      <c r="N69" s="43">
        <v>268.23599999999999</v>
      </c>
      <c r="O69" s="43">
        <v>177.9054057338698</v>
      </c>
      <c r="P69" s="43">
        <v>93.655493216411131</v>
      </c>
      <c r="Q69" s="43">
        <v>75.978049502233759</v>
      </c>
      <c r="R69" s="43">
        <v>74.326923327534018</v>
      </c>
      <c r="S69" s="43">
        <v>105.0808</v>
      </c>
      <c r="T69" s="45">
        <v>16.079999999999998</v>
      </c>
      <c r="U69" s="45">
        <v>3.0616176129469932</v>
      </c>
      <c r="V69" s="45">
        <v>2.66</v>
      </c>
      <c r="W69" s="43">
        <v>30</v>
      </c>
      <c r="X69" s="45"/>
      <c r="Y69" s="45"/>
      <c r="Z69" s="45"/>
      <c r="AA69" s="45"/>
      <c r="AB69" s="45"/>
      <c r="AC69" s="45"/>
      <c r="AD69" s="45"/>
      <c r="AE69" s="45"/>
      <c r="AF69" s="45"/>
      <c r="AG69" s="48"/>
      <c r="AH69" s="45">
        <v>11.677488258474794</v>
      </c>
      <c r="AI69" s="45">
        <v>3.6932671637807015</v>
      </c>
      <c r="AJ69" s="45">
        <v>18.4235394439646</v>
      </c>
      <c r="AK69" s="45">
        <v>4.8429784914599985</v>
      </c>
      <c r="AL69" s="45">
        <v>11.392988301936082</v>
      </c>
      <c r="AM69" s="45">
        <v>10.500974522464645</v>
      </c>
      <c r="AN69" s="45">
        <v>9.6473810729451532</v>
      </c>
      <c r="AO69" s="45">
        <v>12.795133326816877</v>
      </c>
      <c r="AP69" s="45">
        <v>11.336595979748305</v>
      </c>
      <c r="AQ69" s="48"/>
      <c r="AR69" s="45">
        <f t="shared" si="10"/>
        <v>10.313366441200433</v>
      </c>
      <c r="AS69" s="45">
        <f t="shared" si="10"/>
        <v>3.2618330913482216</v>
      </c>
      <c r="AT69" s="45">
        <f t="shared" si="10"/>
        <v>16.271368399075076</v>
      </c>
      <c r="AU69" s="45">
        <f t="shared" si="10"/>
        <v>4.2772393124035322</v>
      </c>
      <c r="AV69" s="45">
        <f t="shared" si="10"/>
        <v>10.062100737536813</v>
      </c>
      <c r="AW69" s="45">
        <f t="shared" si="10"/>
        <v>9.274288771927468</v>
      </c>
      <c r="AX69" s="45">
        <f t="shared" si="9"/>
        <v>8.5204090126980923</v>
      </c>
      <c r="AY69" s="45">
        <f t="shared" si="9"/>
        <v>11.300452267011226</v>
      </c>
      <c r="AZ69" s="50">
        <f t="shared" si="9"/>
        <v>10.012295961859072</v>
      </c>
      <c r="BB69" s="304"/>
      <c r="BC69" s="342"/>
      <c r="BD69" s="51"/>
      <c r="BE69" s="41"/>
      <c r="BF69" s="41" t="s">
        <v>408</v>
      </c>
      <c r="BG69" s="42"/>
      <c r="BH69" s="105"/>
      <c r="BI69" s="65"/>
      <c r="BJ69" s="65"/>
      <c r="BK69" s="65"/>
      <c r="BL69" s="63"/>
      <c r="BM69" s="63"/>
      <c r="BN69" s="63"/>
      <c r="BO69" s="63"/>
      <c r="BP69" s="63"/>
      <c r="BQ69" s="63"/>
      <c r="BR69" s="63"/>
      <c r="BS69" s="63"/>
      <c r="BT69" s="63"/>
      <c r="BU69" s="63"/>
      <c r="BV69" s="63"/>
      <c r="BW69" s="65"/>
      <c r="BX69" s="65"/>
      <c r="BY69" s="65"/>
      <c r="BZ69" s="63"/>
      <c r="CA69" s="65"/>
      <c r="CB69" s="65"/>
      <c r="CC69" s="65"/>
      <c r="CD69" s="65"/>
      <c r="CE69" s="65"/>
      <c r="CF69" s="65"/>
      <c r="CG69" s="65"/>
      <c r="CH69" s="65"/>
      <c r="CI69" s="65"/>
      <c r="CJ69" s="48"/>
      <c r="CK69" s="65"/>
      <c r="CL69" s="65"/>
      <c r="CM69" s="65"/>
      <c r="CN69" s="65"/>
      <c r="CO69" s="65"/>
      <c r="CP69" s="65"/>
      <c r="CQ69" s="65"/>
      <c r="CR69" s="65"/>
      <c r="CS69" s="65"/>
      <c r="CT69" s="48"/>
      <c r="CU69" s="65"/>
      <c r="CV69" s="65"/>
      <c r="CW69" s="65"/>
      <c r="CX69" s="65"/>
      <c r="CY69" s="65"/>
      <c r="CZ69" s="65"/>
      <c r="DA69" s="65"/>
      <c r="DB69" s="65"/>
      <c r="DC69" s="69"/>
    </row>
    <row r="70" spans="1:107" ht="15" x14ac:dyDescent="0.25">
      <c r="A70" s="566">
        <f t="shared" si="8"/>
        <v>0</v>
      </c>
      <c r="B70" s="51"/>
      <c r="C70" s="41" t="s">
        <v>413</v>
      </c>
      <c r="D70" s="42">
        <v>3</v>
      </c>
      <c r="E70" s="107">
        <v>150</v>
      </c>
      <c r="F70" s="45">
        <v>5.9336256587258003</v>
      </c>
      <c r="G70" s="45">
        <v>6.008783740170105</v>
      </c>
      <c r="H70" s="45">
        <v>10.222386661861471</v>
      </c>
      <c r="I70" s="43">
        <v>106.51829440764439</v>
      </c>
      <c r="J70" s="43">
        <v>133.56830088075677</v>
      </c>
      <c r="K70" s="43">
        <v>904</v>
      </c>
      <c r="L70" s="43">
        <v>200.0871839576611</v>
      </c>
      <c r="M70" s="43">
        <v>199.13484129976109</v>
      </c>
      <c r="N70" s="43">
        <v>325.23720283175788</v>
      </c>
      <c r="O70" s="43">
        <v>248.97731724099938</v>
      </c>
      <c r="P70" s="43">
        <v>91.07073787924935</v>
      </c>
      <c r="Q70" s="43">
        <v>72.629785421055061</v>
      </c>
      <c r="R70" s="43">
        <v>72.229748849433278</v>
      </c>
      <c r="S70" s="43">
        <v>96</v>
      </c>
      <c r="T70" s="45">
        <v>15.11</v>
      </c>
      <c r="U70" s="45">
        <v>2.8566203771510481</v>
      </c>
      <c r="V70" s="45">
        <v>2.5</v>
      </c>
      <c r="W70" s="43">
        <v>27.743587940187631</v>
      </c>
      <c r="X70" s="45"/>
      <c r="Y70" s="45"/>
      <c r="Z70" s="45"/>
      <c r="AA70" s="45"/>
      <c r="AB70" s="45"/>
      <c r="AC70" s="45"/>
      <c r="AD70" s="45"/>
      <c r="AE70" s="45"/>
      <c r="AF70" s="45"/>
      <c r="AG70" s="48"/>
      <c r="AH70" s="45">
        <v>10.1</v>
      </c>
      <c r="AI70" s="45">
        <v>3.4722222222222223</v>
      </c>
      <c r="AJ70" s="45">
        <v>15.625</v>
      </c>
      <c r="AK70" s="45">
        <v>4.3</v>
      </c>
      <c r="AL70" s="45">
        <v>9.4401041666666696</v>
      </c>
      <c r="AM70" s="45">
        <v>8.6805555555555554</v>
      </c>
      <c r="AN70" s="45">
        <v>7.9210069444444438</v>
      </c>
      <c r="AO70" s="45">
        <v>10.633680555555555</v>
      </c>
      <c r="AP70" s="45">
        <v>9.2230902777777786</v>
      </c>
      <c r="AQ70" s="48"/>
      <c r="AR70" s="45">
        <f t="shared" si="10"/>
        <v>9.4819392820423936</v>
      </c>
      <c r="AS70" s="45">
        <f t="shared" si="10"/>
        <v>3.2597426024623193</v>
      </c>
      <c r="AT70" s="45">
        <f t="shared" si="10"/>
        <v>14.668841711080436</v>
      </c>
      <c r="AU70" s="45">
        <f t="shared" si="10"/>
        <v>4.0368652388893356</v>
      </c>
      <c r="AV70" s="45">
        <f t="shared" si="10"/>
        <v>8.8624252004444326</v>
      </c>
      <c r="AW70" s="45">
        <f t="shared" si="10"/>
        <v>8.1493565061557973</v>
      </c>
      <c r="AX70" s="45">
        <f t="shared" si="9"/>
        <v>7.4362878118671647</v>
      </c>
      <c r="AY70" s="45">
        <f t="shared" si="9"/>
        <v>9.9829617200408514</v>
      </c>
      <c r="AZ70" s="50">
        <f t="shared" si="9"/>
        <v>8.6586912877905355</v>
      </c>
      <c r="BB70" s="304"/>
      <c r="BC70" s="342"/>
      <c r="BD70" s="53" t="s">
        <v>409</v>
      </c>
      <c r="BE70" s="54"/>
      <c r="BF70" s="54" t="s">
        <v>410</v>
      </c>
      <c r="BG70" s="55"/>
      <c r="BH70" s="106"/>
      <c r="BI70" s="72"/>
      <c r="BJ70" s="72"/>
      <c r="BK70" s="72"/>
      <c r="BL70" s="70"/>
      <c r="BM70" s="70"/>
      <c r="BN70" s="70"/>
      <c r="BO70" s="70"/>
      <c r="BP70" s="70"/>
      <c r="BQ70" s="70"/>
      <c r="BR70" s="70"/>
      <c r="BS70" s="70"/>
      <c r="BT70" s="70"/>
      <c r="BU70" s="70"/>
      <c r="BV70" s="70"/>
      <c r="BW70" s="72"/>
      <c r="BX70" s="72"/>
      <c r="BY70" s="72"/>
      <c r="BZ70" s="70"/>
      <c r="CA70" s="72"/>
      <c r="CB70" s="72"/>
      <c r="CC70" s="72"/>
      <c r="CD70" s="72"/>
      <c r="CE70" s="72"/>
      <c r="CF70" s="72"/>
      <c r="CG70" s="72"/>
      <c r="CH70" s="72"/>
      <c r="CI70" s="72"/>
      <c r="CJ70" s="48"/>
      <c r="CK70" s="72"/>
      <c r="CL70" s="72"/>
      <c r="CM70" s="72"/>
      <c r="CN70" s="72"/>
      <c r="CO70" s="72"/>
      <c r="CP70" s="72"/>
      <c r="CQ70" s="72"/>
      <c r="CR70" s="72"/>
      <c r="CS70" s="72"/>
      <c r="CT70" s="48"/>
      <c r="CU70" s="72"/>
      <c r="CV70" s="72"/>
      <c r="CW70" s="72"/>
      <c r="CX70" s="72"/>
      <c r="CY70" s="72"/>
      <c r="CZ70" s="72"/>
      <c r="DA70" s="72"/>
      <c r="DB70" s="72"/>
      <c r="DC70" s="76"/>
    </row>
    <row r="71" spans="1:107" ht="15" x14ac:dyDescent="0.25">
      <c r="A71" s="566">
        <f t="shared" si="8"/>
        <v>0</v>
      </c>
      <c r="B71" s="51"/>
      <c r="C71" s="41" t="s">
        <v>414</v>
      </c>
      <c r="D71" s="42">
        <v>4</v>
      </c>
      <c r="E71" s="107">
        <v>170</v>
      </c>
      <c r="F71" s="45">
        <v>5.5981455872366599</v>
      </c>
      <c r="G71" s="45">
        <v>5.5757179619633979</v>
      </c>
      <c r="H71" s="45">
        <v>9.745061125730853</v>
      </c>
      <c r="I71" s="43">
        <v>100.56215208054792</v>
      </c>
      <c r="J71" s="43">
        <v>119.25444564004125</v>
      </c>
      <c r="K71" s="43">
        <v>912.63400659300919</v>
      </c>
      <c r="L71" s="43">
        <v>178.76799999999997</v>
      </c>
      <c r="M71" s="43">
        <v>237.71699999999998</v>
      </c>
      <c r="N71" s="43">
        <v>377.18200000000002</v>
      </c>
      <c r="O71" s="43">
        <v>291.96800000000002</v>
      </c>
      <c r="P71" s="43">
        <v>95.115144185373836</v>
      </c>
      <c r="Q71" s="43">
        <v>69.15501233194307</v>
      </c>
      <c r="R71" s="43">
        <v>70.509321101590132</v>
      </c>
      <c r="S71" s="43">
        <v>87.365993406990825</v>
      </c>
      <c r="T71" s="45">
        <v>14.17</v>
      </c>
      <c r="U71" s="45">
        <v>2.6</v>
      </c>
      <c r="V71" s="45">
        <v>2.25</v>
      </c>
      <c r="W71" s="43">
        <v>26</v>
      </c>
      <c r="X71" s="45"/>
      <c r="Y71" s="45"/>
      <c r="Z71" s="45"/>
      <c r="AA71" s="45"/>
      <c r="AB71" s="45"/>
      <c r="AC71" s="45"/>
      <c r="AD71" s="45"/>
      <c r="AE71" s="45"/>
      <c r="AF71" s="45"/>
      <c r="AG71" s="48"/>
      <c r="AH71" s="45">
        <v>9.0819516720053706</v>
      </c>
      <c r="AI71" s="45">
        <v>2.8723705946711551</v>
      </c>
      <c r="AJ71" s="45">
        <v>13</v>
      </c>
      <c r="AK71" s="45">
        <v>3.7665374294922151</v>
      </c>
      <c r="AL71" s="45">
        <v>8</v>
      </c>
      <c r="AM71" s="45">
        <v>7.5</v>
      </c>
      <c r="AN71" s="45">
        <v>6.8</v>
      </c>
      <c r="AO71" s="45">
        <v>9</v>
      </c>
      <c r="AP71" s="45">
        <v>8</v>
      </c>
      <c r="AQ71" s="48"/>
      <c r="AR71" s="45">
        <f t="shared" si="10"/>
        <v>9.0311826906120114</v>
      </c>
      <c r="AS71" s="45">
        <f t="shared" si="10"/>
        <v>2.8563137674007351</v>
      </c>
      <c r="AT71" s="45">
        <f t="shared" si="10"/>
        <v>12.927328752458783</v>
      </c>
      <c r="AU71" s="45">
        <f t="shared" si="10"/>
        <v>3.7454821238066858</v>
      </c>
      <c r="AV71" s="45">
        <f t="shared" si="10"/>
        <v>7.9552792322823276</v>
      </c>
      <c r="AW71" s="45">
        <f t="shared" si="10"/>
        <v>7.4580742802646833</v>
      </c>
      <c r="AX71" s="45">
        <f t="shared" si="9"/>
        <v>6.7619873474399794</v>
      </c>
      <c r="AY71" s="45">
        <f t="shared" si="9"/>
        <v>8.9496891363176196</v>
      </c>
      <c r="AZ71" s="50">
        <f t="shared" si="9"/>
        <v>7.9552792322823276</v>
      </c>
      <c r="BB71" s="304"/>
      <c r="BC71" s="342"/>
      <c r="BD71" s="40" t="s">
        <v>411</v>
      </c>
      <c r="BE71" s="352"/>
      <c r="BF71" s="41" t="s">
        <v>412</v>
      </c>
      <c r="BG71" s="42"/>
      <c r="BH71" s="107"/>
      <c r="BI71" s="45"/>
      <c r="BJ71" s="45"/>
      <c r="BK71" s="45"/>
      <c r="BL71" s="43"/>
      <c r="BM71" s="43"/>
      <c r="BN71" s="43"/>
      <c r="BO71" s="43"/>
      <c r="BP71" s="43"/>
      <c r="BQ71" s="43"/>
      <c r="BR71" s="43"/>
      <c r="BS71" s="43"/>
      <c r="BT71" s="43"/>
      <c r="BU71" s="43"/>
      <c r="BV71" s="43"/>
      <c r="BW71" s="45"/>
      <c r="BX71" s="45"/>
      <c r="BY71" s="45"/>
      <c r="BZ71" s="43"/>
      <c r="CA71" s="45"/>
      <c r="CB71" s="45"/>
      <c r="CC71" s="45"/>
      <c r="CD71" s="45"/>
      <c r="CE71" s="45"/>
      <c r="CF71" s="45"/>
      <c r="CG71" s="45"/>
      <c r="CH71" s="45"/>
      <c r="CI71" s="45"/>
      <c r="CJ71" s="48"/>
      <c r="CK71" s="45"/>
      <c r="CL71" s="45"/>
      <c r="CM71" s="45"/>
      <c r="CN71" s="45"/>
      <c r="CO71" s="45"/>
      <c r="CP71" s="45"/>
      <c r="CQ71" s="45"/>
      <c r="CR71" s="45"/>
      <c r="CS71" s="45"/>
      <c r="CT71" s="48"/>
      <c r="CU71" s="45"/>
      <c r="CV71" s="45"/>
      <c r="CW71" s="45"/>
      <c r="CX71" s="45"/>
      <c r="CY71" s="45"/>
      <c r="CZ71" s="45"/>
      <c r="DA71" s="45"/>
      <c r="DB71" s="45"/>
      <c r="DC71" s="50"/>
    </row>
    <row r="72" spans="1:107" ht="15.75" thickBot="1" x14ac:dyDescent="0.3">
      <c r="A72" s="566">
        <f t="shared" si="8"/>
        <v>0</v>
      </c>
      <c r="B72" s="51"/>
      <c r="C72" s="41" t="s">
        <v>415</v>
      </c>
      <c r="D72" s="42">
        <v>5</v>
      </c>
      <c r="E72" s="107">
        <v>190</v>
      </c>
      <c r="F72" s="45">
        <v>4.7170244440155882</v>
      </c>
      <c r="G72" s="45">
        <v>4.4694133163371621</v>
      </c>
      <c r="H72" s="45">
        <v>8.4398273157995884</v>
      </c>
      <c r="I72" s="43">
        <v>85.773681336732238</v>
      </c>
      <c r="J72" s="43">
        <v>92.850706666650169</v>
      </c>
      <c r="K72" s="43">
        <v>920.46646882594359</v>
      </c>
      <c r="L72" s="43">
        <v>139.79061847665221</v>
      </c>
      <c r="M72" s="43">
        <v>302.84163073013588</v>
      </c>
      <c r="N72" s="43">
        <v>469.22642070337986</v>
      </c>
      <c r="O72" s="43">
        <v>370.61782891782866</v>
      </c>
      <c r="P72" s="43">
        <v>84.370347266414186</v>
      </c>
      <c r="Q72" s="43">
        <v>60.214009073152361</v>
      </c>
      <c r="R72" s="43">
        <v>67.106533830798767</v>
      </c>
      <c r="S72" s="43">
        <v>79.533531174056421</v>
      </c>
      <c r="T72" s="45">
        <v>13.26</v>
      </c>
      <c r="U72" s="45">
        <v>2.2737825038314545</v>
      </c>
      <c r="V72" s="45">
        <v>1.9</v>
      </c>
      <c r="W72" s="43">
        <v>24.108271136252476</v>
      </c>
      <c r="X72" s="45"/>
      <c r="Y72" s="45"/>
      <c r="Z72" s="45"/>
      <c r="AA72" s="45"/>
      <c r="AB72" s="45"/>
      <c r="AC72" s="45"/>
      <c r="AD72" s="45"/>
      <c r="AE72" s="45"/>
      <c r="AF72" s="45"/>
      <c r="AG72" s="48"/>
      <c r="AH72" s="45">
        <v>7.0293068022061211</v>
      </c>
      <c r="AI72" s="45">
        <v>2.0547204498756355</v>
      </c>
      <c r="AJ72" s="45">
        <v>10.814318157240185</v>
      </c>
      <c r="AK72" s="45">
        <v>3.1361522655996534</v>
      </c>
      <c r="AL72" s="45">
        <v>6.7048772574889153</v>
      </c>
      <c r="AM72" s="45">
        <v>6.3804477127717094</v>
      </c>
      <c r="AN72" s="45">
        <v>5.9478749864821019</v>
      </c>
      <c r="AO72" s="45">
        <v>7.8944522547853353</v>
      </c>
      <c r="AP72" s="45">
        <v>6.813020439061316</v>
      </c>
      <c r="AQ72" s="48"/>
      <c r="AR72" s="45">
        <f t="shared" si="10"/>
        <v>8.1951790953338133</v>
      </c>
      <c r="AS72" s="45">
        <f t="shared" si="10"/>
        <v>2.3955138894052688</v>
      </c>
      <c r="AT72" s="45">
        <f t="shared" si="10"/>
        <v>12.607967838975096</v>
      </c>
      <c r="AU72" s="45">
        <f t="shared" si="10"/>
        <v>3.6563106733027775</v>
      </c>
      <c r="AV72" s="45">
        <f t="shared" si="10"/>
        <v>7.8169400601645611</v>
      </c>
      <c r="AW72" s="45">
        <f t="shared" si="10"/>
        <v>7.4387010249953072</v>
      </c>
      <c r="AX72" s="45">
        <f t="shared" si="9"/>
        <v>6.9343823114363028</v>
      </c>
      <c r="AY72" s="45">
        <f t="shared" si="9"/>
        <v>9.2038165224518202</v>
      </c>
      <c r="AZ72" s="50">
        <f t="shared" si="9"/>
        <v>7.9430197385543106</v>
      </c>
      <c r="BB72" s="304"/>
      <c r="BC72" s="342"/>
      <c r="BD72" s="51"/>
      <c r="BE72" s="41"/>
      <c r="BF72" s="41" t="s">
        <v>413</v>
      </c>
      <c r="BG72" s="42"/>
      <c r="BH72" s="107"/>
      <c r="BI72" s="45"/>
      <c r="BJ72" s="45"/>
      <c r="BK72" s="45"/>
      <c r="BL72" s="43"/>
      <c r="BM72" s="43"/>
      <c r="BN72" s="43"/>
      <c r="BO72" s="43"/>
      <c r="BP72" s="43"/>
      <c r="BQ72" s="43"/>
      <c r="BR72" s="43"/>
      <c r="BS72" s="43"/>
      <c r="BT72" s="43"/>
      <c r="BU72" s="43"/>
      <c r="BV72" s="43"/>
      <c r="BW72" s="45"/>
      <c r="BX72" s="45"/>
      <c r="BY72" s="45"/>
      <c r="BZ72" s="43"/>
      <c r="CA72" s="45"/>
      <c r="CB72" s="45"/>
      <c r="CC72" s="45"/>
      <c r="CD72" s="45"/>
      <c r="CE72" s="45"/>
      <c r="CF72" s="45"/>
      <c r="CG72" s="45"/>
      <c r="CH72" s="45"/>
      <c r="CI72" s="45"/>
      <c r="CJ72" s="48"/>
      <c r="CK72" s="45"/>
      <c r="CL72" s="45"/>
      <c r="CM72" s="45"/>
      <c r="CN72" s="45"/>
      <c r="CO72" s="45"/>
      <c r="CP72" s="45"/>
      <c r="CQ72" s="45"/>
      <c r="CR72" s="45"/>
      <c r="CS72" s="45"/>
      <c r="CT72" s="48"/>
      <c r="CU72" s="45"/>
      <c r="CV72" s="45"/>
      <c r="CW72" s="45"/>
      <c r="CX72" s="45"/>
      <c r="CY72" s="45"/>
      <c r="CZ72" s="45"/>
      <c r="DA72" s="45"/>
      <c r="DB72" s="45"/>
      <c r="DC72" s="50"/>
    </row>
    <row r="73" spans="1:107" ht="15" x14ac:dyDescent="0.25">
      <c r="A73" s="566">
        <f t="shared" si="8"/>
        <v>0</v>
      </c>
      <c r="B73" s="29" t="str">
        <f>IF($BE$6=1,BD75,BD76)</f>
        <v>Luzerne 2c+</v>
      </c>
      <c r="C73" s="54" t="s">
        <v>417</v>
      </c>
      <c r="D73" s="55">
        <v>1</v>
      </c>
      <c r="E73" s="108">
        <v>130</v>
      </c>
      <c r="F73" s="58">
        <v>6.2078196351347028</v>
      </c>
      <c r="G73" s="58">
        <v>6.3502557691755079</v>
      </c>
      <c r="H73" s="58">
        <v>10.623700120513009</v>
      </c>
      <c r="I73" s="56">
        <v>117.66496833959633</v>
      </c>
      <c r="J73" s="56">
        <v>183.49471204112814</v>
      </c>
      <c r="K73" s="56">
        <v>881.43282458651947</v>
      </c>
      <c r="L73" s="56">
        <v>275.71793269379572</v>
      </c>
      <c r="M73" s="56">
        <v>178.96832800336074</v>
      </c>
      <c r="N73" s="56">
        <v>276.38446013005273</v>
      </c>
      <c r="O73" s="56">
        <v>241.29094354044949</v>
      </c>
      <c r="P73" s="56">
        <v>52.977205478268068</v>
      </c>
      <c r="Q73" s="56">
        <v>74.935302741056361</v>
      </c>
      <c r="R73" s="56">
        <v>76.915595429262183</v>
      </c>
      <c r="S73" s="56">
        <v>118.61725</v>
      </c>
      <c r="T73" s="58">
        <v>16.16</v>
      </c>
      <c r="U73" s="58">
        <v>4.9471294480792292</v>
      </c>
      <c r="V73" s="58">
        <v>2.91</v>
      </c>
      <c r="W73" s="56">
        <v>38.547029762057342</v>
      </c>
      <c r="X73" s="58"/>
      <c r="Y73" s="58"/>
      <c r="Z73" s="58"/>
      <c r="AA73" s="58"/>
      <c r="AB73" s="58"/>
      <c r="AC73" s="58"/>
      <c r="AD73" s="58"/>
      <c r="AE73" s="58"/>
      <c r="AF73" s="58"/>
      <c r="AG73" s="48"/>
      <c r="AH73" s="58">
        <v>14.836161810225212</v>
      </c>
      <c r="AI73" s="58">
        <v>4.1626641050272175</v>
      </c>
      <c r="AJ73" s="58">
        <v>19.105560892304407</v>
      </c>
      <c r="AK73" s="58">
        <v>5.1232788984950366</v>
      </c>
      <c r="AL73" s="58">
        <v>12.167787383925713</v>
      </c>
      <c r="AM73" s="58">
        <v>11.313907567509872</v>
      </c>
      <c r="AN73" s="58">
        <v>10.353292774042053</v>
      </c>
      <c r="AO73" s="58">
        <v>13.555342085601451</v>
      </c>
      <c r="AP73" s="58">
        <v>12.487992315081652</v>
      </c>
      <c r="AQ73" s="48"/>
      <c r="AR73" s="58">
        <f t="shared" si="10"/>
        <v>12.60881808713544</v>
      </c>
      <c r="AS73" s="58">
        <f t="shared" si="10"/>
        <v>3.5377259381171382</v>
      </c>
      <c r="AT73" s="58">
        <f t="shared" si="10"/>
        <v>16.237254946742759</v>
      </c>
      <c r="AU73" s="58">
        <f t="shared" si="10"/>
        <v>4.3541242315287843</v>
      </c>
      <c r="AV73" s="58">
        <f t="shared" si="10"/>
        <v>10.341045049880865</v>
      </c>
      <c r="AW73" s="58">
        <f t="shared" si="10"/>
        <v>9.6153576779593983</v>
      </c>
      <c r="AX73" s="58">
        <f t="shared" si="9"/>
        <v>8.7989593845477518</v>
      </c>
      <c r="AY73" s="58">
        <f t="shared" si="9"/>
        <v>11.520287029253243</v>
      </c>
      <c r="AZ73" s="62">
        <f t="shared" si="9"/>
        <v>10.613177814351413</v>
      </c>
      <c r="BB73" s="304"/>
      <c r="BC73" s="342"/>
      <c r="BD73" s="51"/>
      <c r="BE73" s="41"/>
      <c r="BF73" s="41" t="s">
        <v>414</v>
      </c>
      <c r="BG73" s="42"/>
      <c r="BH73" s="107"/>
      <c r="BI73" s="45"/>
      <c r="BJ73" s="45"/>
      <c r="BK73" s="45"/>
      <c r="BL73" s="43"/>
      <c r="BM73" s="43"/>
      <c r="BN73" s="43"/>
      <c r="BO73" s="43"/>
      <c r="BP73" s="43"/>
      <c r="BQ73" s="43"/>
      <c r="BR73" s="43"/>
      <c r="BS73" s="43"/>
      <c r="BT73" s="43"/>
      <c r="BU73" s="43"/>
      <c r="BV73" s="43"/>
      <c r="BW73" s="45"/>
      <c r="BX73" s="45"/>
      <c r="BY73" s="45"/>
      <c r="BZ73" s="43"/>
      <c r="CA73" s="45"/>
      <c r="CB73" s="45"/>
      <c r="CC73" s="45"/>
      <c r="CD73" s="45"/>
      <c r="CE73" s="45"/>
      <c r="CF73" s="45"/>
      <c r="CG73" s="45"/>
      <c r="CH73" s="45"/>
      <c r="CI73" s="45"/>
      <c r="CJ73" s="48"/>
      <c r="CK73" s="45"/>
      <c r="CL73" s="45"/>
      <c r="CM73" s="45"/>
      <c r="CN73" s="45"/>
      <c r="CO73" s="45"/>
      <c r="CP73" s="45"/>
      <c r="CQ73" s="45"/>
      <c r="CR73" s="45"/>
      <c r="CS73" s="45"/>
      <c r="CT73" s="48"/>
      <c r="CU73" s="45"/>
      <c r="CV73" s="45"/>
      <c r="CW73" s="45"/>
      <c r="CX73" s="45"/>
      <c r="CY73" s="45"/>
      <c r="CZ73" s="45"/>
      <c r="DA73" s="45"/>
      <c r="DB73" s="45"/>
      <c r="DC73" s="50"/>
    </row>
    <row r="74" spans="1:107" ht="15" x14ac:dyDescent="0.25">
      <c r="A74" s="566">
        <f t="shared" si="8"/>
        <v>0</v>
      </c>
      <c r="B74" s="40"/>
      <c r="C74" s="41" t="s">
        <v>419</v>
      </c>
      <c r="D74" s="42">
        <v>2</v>
      </c>
      <c r="E74" s="105">
        <v>140</v>
      </c>
      <c r="F74" s="65">
        <v>5.8360083609451596</v>
      </c>
      <c r="G74" s="65">
        <v>5.8688251235976363</v>
      </c>
      <c r="H74" s="65">
        <v>10.099043822867278</v>
      </c>
      <c r="I74" s="63">
        <v>110.91995522813058</v>
      </c>
      <c r="J74" s="63">
        <v>162.97858146205533</v>
      </c>
      <c r="K74" s="63">
        <v>901.71519850043614</v>
      </c>
      <c r="L74" s="63">
        <v>244.41674523055906</v>
      </c>
      <c r="M74" s="63">
        <v>232.42879999999997</v>
      </c>
      <c r="N74" s="63">
        <v>318.63975035679812</v>
      </c>
      <c r="O74" s="63">
        <v>275.80399999999997</v>
      </c>
      <c r="P74" s="63">
        <v>54</v>
      </c>
      <c r="Q74" s="63">
        <v>70.767781866384354</v>
      </c>
      <c r="R74" s="63">
        <v>75.189890283855135</v>
      </c>
      <c r="S74" s="63">
        <v>106.417</v>
      </c>
      <c r="T74" s="65">
        <v>16.2</v>
      </c>
      <c r="U74" s="65">
        <v>4.3065743573799242</v>
      </c>
      <c r="V74" s="65">
        <v>2.5299999999999998</v>
      </c>
      <c r="W74" s="63">
        <v>34</v>
      </c>
      <c r="X74" s="65"/>
      <c r="Y74" s="65"/>
      <c r="Z74" s="65"/>
      <c r="AA74" s="65"/>
      <c r="AB74" s="65"/>
      <c r="AC74" s="65"/>
      <c r="AD74" s="65"/>
      <c r="AE74" s="65"/>
      <c r="AF74" s="65"/>
      <c r="AG74" s="48"/>
      <c r="AH74" s="65">
        <v>11.777417612101567</v>
      </c>
      <c r="AI74" s="65">
        <v>3.4575904916261484</v>
      </c>
      <c r="AJ74" s="65">
        <v>15.34305780659103</v>
      </c>
      <c r="AK74" s="65">
        <v>4.5380875202593201</v>
      </c>
      <c r="AL74" s="65">
        <v>10.372771474878443</v>
      </c>
      <c r="AM74" s="65">
        <v>8.9681253376553229</v>
      </c>
      <c r="AN74" s="65">
        <v>8.9681253376553229</v>
      </c>
      <c r="AO74" s="65">
        <v>11.453268503511616</v>
      </c>
      <c r="AP74" s="65">
        <v>10.15667206915181</v>
      </c>
      <c r="AQ74" s="48"/>
      <c r="AR74" s="65">
        <f t="shared" si="10"/>
        <v>10.617942991302867</v>
      </c>
      <c r="AS74" s="65">
        <f t="shared" si="10"/>
        <v>3.1171942726760706</v>
      </c>
      <c r="AT74" s="65">
        <f t="shared" si="10"/>
        <v>13.832549585000061</v>
      </c>
      <c r="AU74" s="65">
        <f t="shared" si="10"/>
        <v>4.0913174828873435</v>
      </c>
      <c r="AV74" s="65">
        <f t="shared" si="10"/>
        <v>9.351582818028211</v>
      </c>
      <c r="AW74" s="65">
        <f t="shared" si="10"/>
        <v>8.0852226447535589</v>
      </c>
      <c r="AX74" s="65">
        <f t="shared" si="9"/>
        <v>8.0852226447535589</v>
      </c>
      <c r="AY74" s="65">
        <f t="shared" si="9"/>
        <v>10.325706028239484</v>
      </c>
      <c r="AZ74" s="69">
        <f t="shared" si="9"/>
        <v>9.1567581759859564</v>
      </c>
      <c r="BB74" s="304"/>
      <c r="BC74" s="342"/>
      <c r="BD74" s="51"/>
      <c r="BE74" s="41"/>
      <c r="BF74" s="41" t="s">
        <v>415</v>
      </c>
      <c r="BG74" s="42"/>
      <c r="BH74" s="107"/>
      <c r="BI74" s="45"/>
      <c r="BJ74" s="45"/>
      <c r="BK74" s="45"/>
      <c r="BL74" s="43"/>
      <c r="BM74" s="43"/>
      <c r="BN74" s="43"/>
      <c r="BO74" s="43"/>
      <c r="BP74" s="43"/>
      <c r="BQ74" s="43"/>
      <c r="BR74" s="43"/>
      <c r="BS74" s="43"/>
      <c r="BT74" s="43"/>
      <c r="BU74" s="43"/>
      <c r="BV74" s="43"/>
      <c r="BW74" s="45"/>
      <c r="BX74" s="45"/>
      <c r="BY74" s="45"/>
      <c r="BZ74" s="43"/>
      <c r="CA74" s="45"/>
      <c r="CB74" s="45"/>
      <c r="CC74" s="45"/>
      <c r="CD74" s="45"/>
      <c r="CE74" s="45"/>
      <c r="CF74" s="45"/>
      <c r="CG74" s="45"/>
      <c r="CH74" s="45"/>
      <c r="CI74" s="45"/>
      <c r="CJ74" s="48"/>
      <c r="CK74" s="45"/>
      <c r="CL74" s="45"/>
      <c r="CM74" s="45"/>
      <c r="CN74" s="45"/>
      <c r="CO74" s="45"/>
      <c r="CP74" s="45"/>
      <c r="CQ74" s="45"/>
      <c r="CR74" s="45"/>
      <c r="CS74" s="45"/>
      <c r="CT74" s="48"/>
      <c r="CU74" s="45"/>
      <c r="CV74" s="45"/>
      <c r="CW74" s="45"/>
      <c r="CX74" s="45"/>
      <c r="CY74" s="45"/>
      <c r="CZ74" s="45"/>
      <c r="DA74" s="45"/>
      <c r="DB74" s="45"/>
      <c r="DC74" s="50"/>
    </row>
    <row r="75" spans="1:107" ht="15" x14ac:dyDescent="0.25">
      <c r="A75" s="566">
        <f t="shared" si="8"/>
        <v>0</v>
      </c>
      <c r="B75" s="51"/>
      <c r="C75" s="41" t="s">
        <v>420</v>
      </c>
      <c r="D75" s="42">
        <v>3</v>
      </c>
      <c r="E75" s="105">
        <v>160</v>
      </c>
      <c r="F75" s="65">
        <v>5.3244665577797461</v>
      </c>
      <c r="G75" s="65">
        <v>5.2187350000867374</v>
      </c>
      <c r="H75" s="65">
        <v>9.3562079450632627</v>
      </c>
      <c r="I75" s="63">
        <v>101.43183707096506</v>
      </c>
      <c r="J75" s="63">
        <v>136.36361646849394</v>
      </c>
      <c r="K75" s="63">
        <v>906</v>
      </c>
      <c r="L75" s="63">
        <v>204.27096182170195</v>
      </c>
      <c r="M75" s="63">
        <v>283.67751143172939</v>
      </c>
      <c r="N75" s="63">
        <v>391.74492475508845</v>
      </c>
      <c r="O75" s="63">
        <v>328.45589753633112</v>
      </c>
      <c r="P75" s="63">
        <v>54.148244158365344</v>
      </c>
      <c r="Q75" s="63">
        <v>65.568382768481584</v>
      </c>
      <c r="R75" s="63">
        <v>72.491741955298451</v>
      </c>
      <c r="S75" s="63">
        <v>94</v>
      </c>
      <c r="T75" s="65">
        <v>16.100000000000001</v>
      </c>
      <c r="U75" s="65">
        <v>3.8</v>
      </c>
      <c r="V75" s="65">
        <v>2.2000000000000002</v>
      </c>
      <c r="W75" s="63">
        <v>30.674582262093363</v>
      </c>
      <c r="X75" s="65"/>
      <c r="Y75" s="65"/>
      <c r="Z75" s="65"/>
      <c r="AA75" s="65"/>
      <c r="AB75" s="65"/>
      <c r="AC75" s="65"/>
      <c r="AD75" s="65"/>
      <c r="AE75" s="65"/>
      <c r="AF75" s="65"/>
      <c r="AG75" s="48"/>
      <c r="AH75" s="65">
        <v>10</v>
      </c>
      <c r="AI75" s="65">
        <v>2.8</v>
      </c>
      <c r="AJ75" s="65">
        <v>13</v>
      </c>
      <c r="AK75" s="65">
        <v>3.8365823309829947</v>
      </c>
      <c r="AL75" s="65">
        <v>8.8000000000000007</v>
      </c>
      <c r="AM75" s="65">
        <v>7.5</v>
      </c>
      <c r="AN75" s="65">
        <v>7.2583990045624223</v>
      </c>
      <c r="AO75" s="65">
        <v>9.6951472418083782</v>
      </c>
      <c r="AP75" s="65">
        <v>8.5545416839485693</v>
      </c>
      <c r="AQ75" s="48"/>
      <c r="AR75" s="65">
        <f t="shared" si="10"/>
        <v>9.8588375097689198</v>
      </c>
      <c r="AS75" s="65">
        <f t="shared" si="10"/>
        <v>2.7604745027352973</v>
      </c>
      <c r="AT75" s="65">
        <f t="shared" si="10"/>
        <v>12.816488762699596</v>
      </c>
      <c r="AU75" s="65">
        <f t="shared" si="10"/>
        <v>3.7824241794011821</v>
      </c>
      <c r="AV75" s="65">
        <f t="shared" si="10"/>
        <v>8.6757770085966506</v>
      </c>
      <c r="AW75" s="65">
        <f t="shared" si="10"/>
        <v>7.3941281323266894</v>
      </c>
      <c r="AX75" s="65">
        <f t="shared" si="9"/>
        <v>7.1559376367049401</v>
      </c>
      <c r="AY75" s="65">
        <f t="shared" si="9"/>
        <v>9.5582881290273125</v>
      </c>
      <c r="AZ75" s="69">
        <f t="shared" si="9"/>
        <v>8.4337836432593924</v>
      </c>
      <c r="BB75" s="304"/>
      <c r="BC75" s="342"/>
      <c r="BD75" s="53" t="s">
        <v>416</v>
      </c>
      <c r="BE75" s="54"/>
      <c r="BF75" s="54" t="s">
        <v>417</v>
      </c>
      <c r="BG75" s="55"/>
      <c r="BH75" s="108"/>
      <c r="BI75" s="58"/>
      <c r="BJ75" s="58"/>
      <c r="BK75" s="58"/>
      <c r="BL75" s="56"/>
      <c r="BM75" s="56"/>
      <c r="BN75" s="56"/>
      <c r="BO75" s="56"/>
      <c r="BP75" s="56"/>
      <c r="BQ75" s="56"/>
      <c r="BR75" s="56"/>
      <c r="BS75" s="56"/>
      <c r="BT75" s="56"/>
      <c r="BU75" s="56"/>
      <c r="BV75" s="56"/>
      <c r="BW75" s="58"/>
      <c r="BX75" s="58"/>
      <c r="BY75" s="58"/>
      <c r="BZ75" s="56"/>
      <c r="CA75" s="58"/>
      <c r="CB75" s="58"/>
      <c r="CC75" s="58"/>
      <c r="CD75" s="58"/>
      <c r="CE75" s="58"/>
      <c r="CF75" s="58"/>
      <c r="CG75" s="58"/>
      <c r="CH75" s="58"/>
      <c r="CI75" s="58"/>
      <c r="CJ75" s="48"/>
      <c r="CK75" s="58"/>
      <c r="CL75" s="58"/>
      <c r="CM75" s="58"/>
      <c r="CN75" s="58"/>
      <c r="CO75" s="58"/>
      <c r="CP75" s="58"/>
      <c r="CQ75" s="58"/>
      <c r="CR75" s="58"/>
      <c r="CS75" s="58"/>
      <c r="CT75" s="48"/>
      <c r="CU75" s="58"/>
      <c r="CV75" s="58"/>
      <c r="CW75" s="58"/>
      <c r="CX75" s="58"/>
      <c r="CY75" s="58"/>
      <c r="CZ75" s="58"/>
      <c r="DA75" s="58"/>
      <c r="DB75" s="58"/>
      <c r="DC75" s="62"/>
    </row>
    <row r="76" spans="1:107" ht="15" x14ac:dyDescent="0.25">
      <c r="A76" s="566">
        <f t="shared" si="8"/>
        <v>0</v>
      </c>
      <c r="B76" s="51"/>
      <c r="C76" s="41" t="s">
        <v>421</v>
      </c>
      <c r="D76" s="42">
        <v>4</v>
      </c>
      <c r="E76" s="105">
        <v>180</v>
      </c>
      <c r="F76" s="65">
        <v>4.7020253080096088</v>
      </c>
      <c r="G76" s="65">
        <v>4.4502071599817814</v>
      </c>
      <c r="H76" s="65">
        <v>8.4177053111831288</v>
      </c>
      <c r="I76" s="63">
        <v>90.985869677708862</v>
      </c>
      <c r="J76" s="63">
        <v>115.64457073305945</v>
      </c>
      <c r="K76" s="63">
        <v>907.2470815864956</v>
      </c>
      <c r="L76" s="63">
        <v>173.39999999999998</v>
      </c>
      <c r="M76" s="63">
        <v>327.02119999999996</v>
      </c>
      <c r="N76" s="63">
        <v>456.56333348816435</v>
      </c>
      <c r="O76" s="63">
        <v>384.16899094165507</v>
      </c>
      <c r="P76" s="63">
        <v>52.558083020552637</v>
      </c>
      <c r="Q76" s="63">
        <v>59.508270064834491</v>
      </c>
      <c r="R76" s="63">
        <v>70.174579528303738</v>
      </c>
      <c r="S76" s="63">
        <v>93.189249999999987</v>
      </c>
      <c r="T76" s="65">
        <v>15.84</v>
      </c>
      <c r="U76" s="65">
        <v>3.4530379552882358</v>
      </c>
      <c r="V76" s="65">
        <v>1.93</v>
      </c>
      <c r="W76" s="63">
        <v>28</v>
      </c>
      <c r="X76" s="65"/>
      <c r="Y76" s="65"/>
      <c r="Z76" s="65"/>
      <c r="AA76" s="65"/>
      <c r="AB76" s="65"/>
      <c r="AC76" s="65"/>
      <c r="AD76" s="65"/>
      <c r="AE76" s="65"/>
      <c r="AF76" s="65"/>
      <c r="AG76" s="48"/>
      <c r="AH76" s="65">
        <v>9.2270904321914973</v>
      </c>
      <c r="AI76" s="65">
        <v>2.2773373990317856</v>
      </c>
      <c r="AJ76" s="65">
        <v>11.719832533471337</v>
      </c>
      <c r="AK76" s="65">
        <v>3.3594771701694359</v>
      </c>
      <c r="AL76" s="65">
        <v>7.639495808882975</v>
      </c>
      <c r="AM76" s="65">
        <v>6.812967144441938</v>
      </c>
      <c r="AN76" s="65">
        <v>6.4240434136160074</v>
      </c>
      <c r="AO76" s="65">
        <v>8.2299437802469235</v>
      </c>
      <c r="AP76" s="65">
        <v>7.5084789268019074</v>
      </c>
      <c r="AQ76" s="48"/>
      <c r="AR76" s="65">
        <f t="shared" si="10"/>
        <v>10.141234528917289</v>
      </c>
      <c r="AS76" s="65">
        <f t="shared" si="10"/>
        <v>2.5029572252247463</v>
      </c>
      <c r="AT76" s="65">
        <f t="shared" si="10"/>
        <v>12.880936979539189</v>
      </c>
      <c r="AU76" s="65">
        <f t="shared" si="10"/>
        <v>3.692306488984952</v>
      </c>
      <c r="AV76" s="65">
        <f t="shared" si="10"/>
        <v>8.396354110746735</v>
      </c>
      <c r="AW76" s="65">
        <f t="shared" si="10"/>
        <v>7.4879397961187868</v>
      </c>
      <c r="AX76" s="65">
        <f t="shared" si="9"/>
        <v>7.0604847064399383</v>
      </c>
      <c r="AY76" s="65">
        <f t="shared" si="9"/>
        <v>9.0452988023295493</v>
      </c>
      <c r="AZ76" s="69">
        <f t="shared" si="9"/>
        <v>8.2523571554555915</v>
      </c>
      <c r="BB76" s="304"/>
      <c r="BC76" s="342"/>
      <c r="BD76" s="40" t="s">
        <v>418</v>
      </c>
      <c r="BE76" s="352"/>
      <c r="BF76" s="41" t="s">
        <v>419</v>
      </c>
      <c r="BG76" s="42"/>
      <c r="BH76" s="105"/>
      <c r="BI76" s="65"/>
      <c r="BJ76" s="65"/>
      <c r="BK76" s="65"/>
      <c r="BL76" s="63"/>
      <c r="BM76" s="63"/>
      <c r="BN76" s="63"/>
      <c r="BO76" s="63"/>
      <c r="BP76" s="63"/>
      <c r="BQ76" s="63"/>
      <c r="BR76" s="63"/>
      <c r="BS76" s="63"/>
      <c r="BT76" s="63"/>
      <c r="BU76" s="63"/>
      <c r="BV76" s="63"/>
      <c r="BW76" s="65"/>
      <c r="BX76" s="65"/>
      <c r="BY76" s="65"/>
      <c r="BZ76" s="63"/>
      <c r="CA76" s="65"/>
      <c r="CB76" s="65"/>
      <c r="CC76" s="65"/>
      <c r="CD76" s="65"/>
      <c r="CE76" s="65"/>
      <c r="CF76" s="65"/>
      <c r="CG76" s="65"/>
      <c r="CH76" s="65"/>
      <c r="CI76" s="65"/>
      <c r="CJ76" s="48"/>
      <c r="CK76" s="65"/>
      <c r="CL76" s="65"/>
      <c r="CM76" s="65"/>
      <c r="CN76" s="65"/>
      <c r="CO76" s="65"/>
      <c r="CP76" s="65"/>
      <c r="CQ76" s="65"/>
      <c r="CR76" s="65"/>
      <c r="CS76" s="65"/>
      <c r="CT76" s="48"/>
      <c r="CU76" s="65"/>
      <c r="CV76" s="65"/>
      <c r="CW76" s="65"/>
      <c r="CX76" s="65"/>
      <c r="CY76" s="65"/>
      <c r="CZ76" s="65"/>
      <c r="DA76" s="65"/>
      <c r="DB76" s="65"/>
      <c r="DC76" s="69"/>
    </row>
    <row r="77" spans="1:107" ht="15.75" thickBot="1" x14ac:dyDescent="0.3">
      <c r="A77" s="568">
        <f t="shared" si="8"/>
        <v>0</v>
      </c>
      <c r="B77" s="90"/>
      <c r="C77" s="91" t="s">
        <v>422</v>
      </c>
      <c r="D77" s="92">
        <v>5</v>
      </c>
      <c r="E77" s="110">
        <v>200</v>
      </c>
      <c r="F77" s="111">
        <v>4.5192852792549507</v>
      </c>
      <c r="G77" s="111">
        <v>4.2269796173369878</v>
      </c>
      <c r="H77" s="111">
        <v>8.1373797771542247</v>
      </c>
      <c r="I77" s="112">
        <v>87.02948560322227</v>
      </c>
      <c r="J77" s="112">
        <v>106.28154767542966</v>
      </c>
      <c r="K77" s="112">
        <v>909.45816876325262</v>
      </c>
      <c r="L77" s="112">
        <v>159.54905612809603</v>
      </c>
      <c r="M77" s="112">
        <v>353.85972855314151</v>
      </c>
      <c r="N77" s="112">
        <v>494.98668065792481</v>
      </c>
      <c r="O77" s="112">
        <v>412.46756689776242</v>
      </c>
      <c r="P77" s="112">
        <v>45.498960525903428</v>
      </c>
      <c r="Q77" s="112">
        <v>57.767006975240804</v>
      </c>
      <c r="R77" s="112">
        <v>68.999001911758484</v>
      </c>
      <c r="S77" s="112">
        <v>90.75624999999998</v>
      </c>
      <c r="T77" s="111">
        <v>15.42</v>
      </c>
      <c r="U77" s="111">
        <v>3.1920734755594249</v>
      </c>
      <c r="V77" s="111">
        <v>1.71</v>
      </c>
      <c r="W77" s="112">
        <v>25.358343823818501</v>
      </c>
      <c r="X77" s="111"/>
      <c r="Y77" s="111"/>
      <c r="Z77" s="111"/>
      <c r="AA77" s="111"/>
      <c r="AB77" s="111"/>
      <c r="AC77" s="111"/>
      <c r="AD77" s="111"/>
      <c r="AE77" s="111"/>
      <c r="AF77" s="111"/>
      <c r="AG77" s="25"/>
      <c r="AH77" s="111">
        <v>8.4946236559139798</v>
      </c>
      <c r="AI77" s="111">
        <v>2.2580645161290325</v>
      </c>
      <c r="AJ77" s="111">
        <v>10.96774193548387</v>
      </c>
      <c r="AK77" s="111">
        <v>3.2</v>
      </c>
      <c r="AL77" s="111">
        <v>7.096774193548387</v>
      </c>
      <c r="AM77" s="111">
        <v>6.5591397849462361</v>
      </c>
      <c r="AN77" s="111">
        <v>6.129032258064516</v>
      </c>
      <c r="AO77" s="111">
        <v>8.1</v>
      </c>
      <c r="AP77" s="111">
        <v>7.096774193548387</v>
      </c>
      <c r="AQ77" s="25"/>
      <c r="AR77" s="111">
        <f t="shared" si="10"/>
        <v>9.7606272139099772</v>
      </c>
      <c r="AS77" s="111">
        <f t="shared" si="10"/>
        <v>2.5945971074950576</v>
      </c>
      <c r="AT77" s="111">
        <f t="shared" si="10"/>
        <v>12.602328807833135</v>
      </c>
      <c r="AU77" s="111">
        <f t="shared" si="10"/>
        <v>3.6769147580501387</v>
      </c>
      <c r="AV77" s="111">
        <f t="shared" si="10"/>
        <v>8.1544480521273215</v>
      </c>
      <c r="AW77" s="111">
        <f t="shared" si="10"/>
        <v>7.5366868360570702</v>
      </c>
      <c r="AX77" s="111">
        <f t="shared" si="9"/>
        <v>7.0424778632008689</v>
      </c>
      <c r="AY77" s="111">
        <f t="shared" si="9"/>
        <v>9.3071904813144126</v>
      </c>
      <c r="AZ77" s="114">
        <f t="shared" si="9"/>
        <v>8.1544480521273215</v>
      </c>
      <c r="BB77" s="304"/>
      <c r="BC77" s="342"/>
      <c r="BD77" s="51"/>
      <c r="BE77" s="41"/>
      <c r="BF77" s="41" t="s">
        <v>420</v>
      </c>
      <c r="BG77" s="42"/>
      <c r="BH77" s="105"/>
      <c r="BI77" s="65"/>
      <c r="BJ77" s="65"/>
      <c r="BK77" s="65"/>
      <c r="BL77" s="63"/>
      <c r="BM77" s="63"/>
      <c r="BN77" s="63"/>
      <c r="BO77" s="63"/>
      <c r="BP77" s="63"/>
      <c r="BQ77" s="63"/>
      <c r="BR77" s="63"/>
      <c r="BS77" s="63"/>
      <c r="BT77" s="63"/>
      <c r="BU77" s="63"/>
      <c r="BV77" s="63"/>
      <c r="BW77" s="65"/>
      <c r="BX77" s="65"/>
      <c r="BY77" s="65"/>
      <c r="BZ77" s="63"/>
      <c r="CA77" s="65"/>
      <c r="CB77" s="65"/>
      <c r="CC77" s="65"/>
      <c r="CD77" s="65"/>
      <c r="CE77" s="65"/>
      <c r="CF77" s="65"/>
      <c r="CG77" s="65"/>
      <c r="CH77" s="65"/>
      <c r="CI77" s="65"/>
      <c r="CJ77" s="48"/>
      <c r="CK77" s="65"/>
      <c r="CL77" s="65"/>
      <c r="CM77" s="65"/>
      <c r="CN77" s="65"/>
      <c r="CO77" s="65"/>
      <c r="CP77" s="65"/>
      <c r="CQ77" s="65"/>
      <c r="CR77" s="65"/>
      <c r="CS77" s="65"/>
      <c r="CT77" s="48"/>
      <c r="CU77" s="65"/>
      <c r="CV77" s="65"/>
      <c r="CW77" s="65"/>
      <c r="CX77" s="65"/>
      <c r="CY77" s="65"/>
      <c r="CZ77" s="65"/>
      <c r="DA77" s="65"/>
      <c r="DB77" s="65"/>
      <c r="DC77" s="69"/>
    </row>
    <row r="78" spans="1:107" ht="15" customHeight="1" x14ac:dyDescent="0.25">
      <c r="A78" s="544" t="str">
        <f>IF($BE$6=1,BB80,BC80)</f>
        <v>mélanges ensilés</v>
      </c>
      <c r="B78" s="115" t="str">
        <f>IF($BE$6=1,BD80,BD81)</f>
        <v>G 2c+</v>
      </c>
      <c r="C78" s="132" t="s">
        <v>423</v>
      </c>
      <c r="D78" s="31">
        <v>1</v>
      </c>
      <c r="E78" s="32" t="s">
        <v>109</v>
      </c>
      <c r="F78" s="33">
        <v>5.9150982674652131</v>
      </c>
      <c r="G78" s="34">
        <v>6.022066622213063</v>
      </c>
      <c r="H78" s="34">
        <v>10.154987856416245</v>
      </c>
      <c r="I78" s="32">
        <v>80.377151900206769</v>
      </c>
      <c r="J78" s="32">
        <v>127.09287327209279</v>
      </c>
      <c r="K78" s="32">
        <v>881.96793948605546</v>
      </c>
      <c r="L78" s="32">
        <v>202.99341284302972</v>
      </c>
      <c r="M78" s="32">
        <v>248.46402936439154</v>
      </c>
      <c r="N78" s="32">
        <v>416.753589297948</v>
      </c>
      <c r="O78" s="32">
        <v>291.89064204503137</v>
      </c>
      <c r="P78" s="32">
        <v>31.924556118883448</v>
      </c>
      <c r="Q78" s="32">
        <v>73.826954241311199</v>
      </c>
      <c r="R78" s="32">
        <v>84.133487144082565</v>
      </c>
      <c r="S78" s="35">
        <v>118.89683569420899</v>
      </c>
      <c r="T78" s="34">
        <v>6.5552979999999996</v>
      </c>
      <c r="U78" s="34">
        <v>4.301057548188</v>
      </c>
      <c r="V78" s="34">
        <v>2.5537380000000001</v>
      </c>
      <c r="W78" s="35">
        <v>30.975295500000001</v>
      </c>
      <c r="X78" s="34">
        <v>0.42482249999999999</v>
      </c>
      <c r="Y78" s="34">
        <v>4.6521173333333321</v>
      </c>
      <c r="Z78" s="34">
        <v>2.52583</v>
      </c>
      <c r="AA78" s="34">
        <v>12.121989000000001</v>
      </c>
      <c r="AB78" s="32">
        <v>400</v>
      </c>
      <c r="AC78" s="32">
        <v>145.27785749999998</v>
      </c>
      <c r="AD78" s="32">
        <v>35.827181500000009</v>
      </c>
      <c r="AE78" s="36">
        <v>0.3</v>
      </c>
      <c r="AF78" s="169">
        <v>0.02</v>
      </c>
      <c r="BB78" s="304"/>
      <c r="BC78" s="342"/>
      <c r="BD78" s="51"/>
      <c r="BE78" s="41"/>
      <c r="BF78" s="41" t="s">
        <v>421</v>
      </c>
      <c r="BG78" s="42"/>
      <c r="BH78" s="105"/>
      <c r="BI78" s="65"/>
      <c r="BJ78" s="65"/>
      <c r="BK78" s="65"/>
      <c r="BL78" s="63"/>
      <c r="BM78" s="63"/>
      <c r="BN78" s="63"/>
      <c r="BO78" s="63"/>
      <c r="BP78" s="63"/>
      <c r="BQ78" s="63"/>
      <c r="BR78" s="63"/>
      <c r="BS78" s="63"/>
      <c r="BT78" s="63"/>
      <c r="BU78" s="63"/>
      <c r="BV78" s="63"/>
      <c r="BW78" s="65"/>
      <c r="BX78" s="65"/>
      <c r="BY78" s="65"/>
      <c r="BZ78" s="63"/>
      <c r="CA78" s="65"/>
      <c r="CB78" s="65"/>
      <c r="CC78" s="65"/>
      <c r="CD78" s="65"/>
      <c r="CE78" s="65"/>
      <c r="CF78" s="65"/>
      <c r="CG78" s="65"/>
      <c r="CH78" s="65"/>
      <c r="CI78" s="65"/>
      <c r="CJ78" s="48"/>
      <c r="CK78" s="65"/>
      <c r="CL78" s="65"/>
      <c r="CM78" s="65"/>
      <c r="CN78" s="65"/>
      <c r="CO78" s="65"/>
      <c r="CP78" s="65"/>
      <c r="CQ78" s="65"/>
      <c r="CR78" s="65"/>
      <c r="CS78" s="65"/>
      <c r="CT78" s="48"/>
      <c r="CU78" s="65"/>
      <c r="CV78" s="65"/>
      <c r="CW78" s="65"/>
      <c r="CX78" s="65"/>
      <c r="CY78" s="65"/>
      <c r="CZ78" s="65"/>
      <c r="DA78" s="65"/>
      <c r="DB78" s="65"/>
      <c r="DC78" s="69"/>
    </row>
    <row r="79" spans="1:107" ht="15.75" customHeight="1" thickBot="1" x14ac:dyDescent="0.3">
      <c r="A79" s="545" t="str">
        <f t="shared" ref="A79:A112" si="11">IF($BE$6=1,BB80,BB81)</f>
        <v>mélanges ensilés</v>
      </c>
      <c r="B79" s="119"/>
      <c r="C79" s="116" t="s">
        <v>424</v>
      </c>
      <c r="D79" s="42">
        <v>2</v>
      </c>
      <c r="E79" s="43" t="s">
        <v>109</v>
      </c>
      <c r="F79" s="44">
        <v>5.7519987377852679</v>
      </c>
      <c r="G79" s="45">
        <v>5.8138138348831152</v>
      </c>
      <c r="H79" s="45">
        <v>9.9215996430935061</v>
      </c>
      <c r="I79" s="43">
        <v>78.740571153798513</v>
      </c>
      <c r="J79" s="43">
        <v>115.37144431561862</v>
      </c>
      <c r="K79" s="43">
        <v>887.6981382945736</v>
      </c>
      <c r="L79" s="43">
        <v>183.7569551749518</v>
      </c>
      <c r="M79" s="43">
        <v>253.77605391678622</v>
      </c>
      <c r="N79" s="43">
        <v>422.40725389869107</v>
      </c>
      <c r="O79" s="43">
        <v>297.20132895591945</v>
      </c>
      <c r="P79" s="43">
        <v>33.699659655021293</v>
      </c>
      <c r="Q79" s="43">
        <v>72.297602434156659</v>
      </c>
      <c r="R79" s="43">
        <v>82.612420931406859</v>
      </c>
      <c r="S79" s="46">
        <v>112.97050391752578</v>
      </c>
      <c r="T79" s="45">
        <v>6.5552979999999996</v>
      </c>
      <c r="U79" s="45">
        <v>4.0623598463759985</v>
      </c>
      <c r="V79" s="45">
        <v>2.3276110000000005</v>
      </c>
      <c r="W79" s="46">
        <v>30.345295500000006</v>
      </c>
      <c r="X79" s="45">
        <v>0.45206250000000003</v>
      </c>
      <c r="Y79" s="45">
        <v>4.9575733333333334</v>
      </c>
      <c r="Z79" s="45">
        <v>2.26213</v>
      </c>
      <c r="AA79" s="45">
        <v>10.744712000000002</v>
      </c>
      <c r="AB79" s="43">
        <v>250</v>
      </c>
      <c r="AC79" s="43">
        <v>131.2946925</v>
      </c>
      <c r="AD79" s="43">
        <v>32.692181500000004</v>
      </c>
      <c r="AE79" s="47">
        <v>0.1</v>
      </c>
      <c r="AF79" s="117">
        <v>0.02</v>
      </c>
      <c r="BB79" s="305"/>
      <c r="BC79" s="343"/>
      <c r="BD79" s="90"/>
      <c r="BE79" s="91"/>
      <c r="BF79" s="91" t="s">
        <v>422</v>
      </c>
      <c r="BG79" s="92"/>
      <c r="BH79" s="110"/>
      <c r="BI79" s="111"/>
      <c r="BJ79" s="111"/>
      <c r="BK79" s="111"/>
      <c r="BL79" s="112"/>
      <c r="BM79" s="112"/>
      <c r="BN79" s="112"/>
      <c r="BO79" s="112"/>
      <c r="BP79" s="112"/>
      <c r="BQ79" s="112"/>
      <c r="BR79" s="112"/>
      <c r="BS79" s="112"/>
      <c r="BT79" s="112"/>
      <c r="BU79" s="112"/>
      <c r="BV79" s="112"/>
      <c r="BW79" s="111"/>
      <c r="BX79" s="111"/>
      <c r="BY79" s="111"/>
      <c r="BZ79" s="112"/>
      <c r="CA79" s="111"/>
      <c r="CB79" s="111"/>
      <c r="CC79" s="111"/>
      <c r="CD79" s="111"/>
      <c r="CE79" s="111"/>
      <c r="CF79" s="111"/>
      <c r="CG79" s="111"/>
      <c r="CH79" s="111"/>
      <c r="CI79" s="111"/>
      <c r="CJ79" s="25"/>
      <c r="CK79" s="111"/>
      <c r="CL79" s="111"/>
      <c r="CM79" s="111"/>
      <c r="CN79" s="111"/>
      <c r="CO79" s="111"/>
      <c r="CP79" s="111"/>
      <c r="CQ79" s="111"/>
      <c r="CR79" s="111"/>
      <c r="CS79" s="111"/>
      <c r="CT79" s="25"/>
      <c r="CU79" s="111"/>
      <c r="CV79" s="111"/>
      <c r="CW79" s="111"/>
      <c r="CX79" s="111"/>
      <c r="CY79" s="111"/>
      <c r="CZ79" s="111"/>
      <c r="DA79" s="111"/>
      <c r="DB79" s="111"/>
      <c r="DC79" s="114"/>
    </row>
    <row r="80" spans="1:107" ht="15" customHeight="1" x14ac:dyDescent="0.25">
      <c r="A80" s="545">
        <f t="shared" si="11"/>
        <v>0</v>
      </c>
      <c r="B80" s="115"/>
      <c r="C80" s="116" t="s">
        <v>425</v>
      </c>
      <c r="D80" s="42">
        <v>3</v>
      </c>
      <c r="E80" s="43" t="s">
        <v>109</v>
      </c>
      <c r="F80" s="44">
        <v>5.4251488013102538</v>
      </c>
      <c r="G80" s="45">
        <v>5.4029211245317539</v>
      </c>
      <c r="H80" s="45">
        <v>9.4444353390388525</v>
      </c>
      <c r="I80" s="43">
        <v>75.015307120028609</v>
      </c>
      <c r="J80" s="43">
        <v>99.829367853783566</v>
      </c>
      <c r="K80" s="43">
        <v>891.44919109928719</v>
      </c>
      <c r="L80" s="43">
        <v>158.55793105708025</v>
      </c>
      <c r="M80" s="43">
        <v>272.62012367784217</v>
      </c>
      <c r="N80" s="43">
        <v>452.14763434033523</v>
      </c>
      <c r="O80" s="43">
        <v>317.4815138405292</v>
      </c>
      <c r="P80" s="43">
        <v>31.576056109398191</v>
      </c>
      <c r="Q80" s="43">
        <v>69.306247318731124</v>
      </c>
      <c r="R80" s="43">
        <v>80.396401842286778</v>
      </c>
      <c r="S80" s="46">
        <v>109.17627528540714</v>
      </c>
      <c r="T80" s="45">
        <v>6.5552979999999996</v>
      </c>
      <c r="U80" s="45">
        <v>3.8236621445639991</v>
      </c>
      <c r="V80" s="45">
        <v>2.1454839999999997</v>
      </c>
      <c r="W80" s="46">
        <v>28.815295500000001</v>
      </c>
      <c r="X80" s="45">
        <v>0.46370250000000002</v>
      </c>
      <c r="Y80" s="45">
        <v>5.0327893333333336</v>
      </c>
      <c r="Z80" s="45">
        <v>2.0269299999999997</v>
      </c>
      <c r="AA80" s="45">
        <v>9.617377000000003</v>
      </c>
      <c r="AB80" s="43">
        <v>250</v>
      </c>
      <c r="AC80" s="43">
        <v>118.90584749999999</v>
      </c>
      <c r="AD80" s="43">
        <v>30.107181500000003</v>
      </c>
      <c r="AE80" s="47">
        <v>0.1</v>
      </c>
      <c r="AF80" s="117">
        <v>0.02</v>
      </c>
      <c r="BB80" s="365" t="s">
        <v>970</v>
      </c>
      <c r="BC80" s="366" t="s">
        <v>971</v>
      </c>
      <c r="BD80" s="115" t="s">
        <v>327</v>
      </c>
      <c r="BE80" s="116"/>
      <c r="BF80" s="132" t="s">
        <v>423</v>
      </c>
      <c r="BG80" s="31"/>
      <c r="BH80" s="32"/>
      <c r="BI80" s="33"/>
      <c r="BJ80" s="34"/>
      <c r="BK80" s="34"/>
      <c r="BL80" s="32"/>
      <c r="BM80" s="32"/>
      <c r="BN80" s="32"/>
      <c r="BO80" s="32"/>
      <c r="BP80" s="32"/>
      <c r="BQ80" s="32"/>
      <c r="BR80" s="32"/>
      <c r="BS80" s="32"/>
      <c r="BT80" s="32"/>
      <c r="BU80" s="32"/>
      <c r="BV80" s="35"/>
      <c r="BW80" s="34"/>
      <c r="BX80" s="34"/>
      <c r="BY80" s="34"/>
      <c r="BZ80" s="35"/>
      <c r="CA80" s="34"/>
      <c r="CB80" s="34"/>
      <c r="CC80" s="34"/>
      <c r="CD80" s="34"/>
      <c r="CE80" s="32"/>
      <c r="CF80" s="32"/>
      <c r="CG80" s="32"/>
      <c r="CH80" s="36"/>
      <c r="CI80" s="169"/>
    </row>
    <row r="81" spans="1:87" ht="15" x14ac:dyDescent="0.25">
      <c r="A81" s="545">
        <f t="shared" si="11"/>
        <v>0</v>
      </c>
      <c r="B81" s="115"/>
      <c r="C81" s="116" t="s">
        <v>426</v>
      </c>
      <c r="D81" s="42">
        <v>4</v>
      </c>
      <c r="E81" s="43" t="s">
        <v>109</v>
      </c>
      <c r="F81" s="44">
        <v>5.1735164066828663</v>
      </c>
      <c r="G81" s="45">
        <v>5.0858510191739219</v>
      </c>
      <c r="H81" s="45">
        <v>9.0755604667033296</v>
      </c>
      <c r="I81" s="43">
        <v>71.818606683081725</v>
      </c>
      <c r="J81" s="43">
        <v>88.380676798336566</v>
      </c>
      <c r="K81" s="43">
        <v>895.57977524461</v>
      </c>
      <c r="L81" s="43">
        <v>140.21075792592595</v>
      </c>
      <c r="M81" s="43">
        <v>283.81192711395386</v>
      </c>
      <c r="N81" s="43">
        <v>468.69598179121641</v>
      </c>
      <c r="O81" s="43">
        <v>333.20481006802726</v>
      </c>
      <c r="P81" s="43">
        <v>29.966483581914581</v>
      </c>
      <c r="Q81" s="43">
        <v>66.869532250050867</v>
      </c>
      <c r="R81" s="43">
        <v>78.56000471504089</v>
      </c>
      <c r="S81" s="46">
        <v>104.96774520186716</v>
      </c>
      <c r="T81" s="45">
        <v>6.5552979999999996</v>
      </c>
      <c r="U81" s="45">
        <v>3.5849644427519993</v>
      </c>
      <c r="V81" s="45">
        <v>2.0073570000000003</v>
      </c>
      <c r="W81" s="46">
        <v>26.385295500000002</v>
      </c>
      <c r="X81" s="45">
        <v>0.45974249999999994</v>
      </c>
      <c r="Y81" s="45">
        <v>4.8777653333333335</v>
      </c>
      <c r="Z81" s="45">
        <v>1.82023</v>
      </c>
      <c r="AA81" s="45">
        <v>8.7399839999999998</v>
      </c>
      <c r="AB81" s="43">
        <v>250</v>
      </c>
      <c r="AC81" s="43">
        <v>108.1113225</v>
      </c>
      <c r="AD81" s="43">
        <v>28.07218150000001</v>
      </c>
      <c r="AE81" s="47">
        <v>0.1</v>
      </c>
      <c r="AF81" s="117">
        <v>0.02</v>
      </c>
      <c r="BB81" s="363"/>
      <c r="BC81" s="344"/>
      <c r="BD81" s="119" t="s">
        <v>329</v>
      </c>
      <c r="BE81" s="354"/>
      <c r="BF81" s="116" t="s">
        <v>424</v>
      </c>
      <c r="BG81" s="42"/>
      <c r="BH81" s="43"/>
      <c r="BI81" s="44"/>
      <c r="BJ81" s="45"/>
      <c r="BK81" s="45"/>
      <c r="BL81" s="43"/>
      <c r="BM81" s="43"/>
      <c r="BN81" s="43"/>
      <c r="BO81" s="43"/>
      <c r="BP81" s="43"/>
      <c r="BQ81" s="43"/>
      <c r="BR81" s="43"/>
      <c r="BS81" s="43"/>
      <c r="BT81" s="43"/>
      <c r="BU81" s="43"/>
      <c r="BV81" s="46"/>
      <c r="BW81" s="45"/>
      <c r="BX81" s="45"/>
      <c r="BY81" s="45"/>
      <c r="BZ81" s="46"/>
      <c r="CA81" s="45"/>
      <c r="CB81" s="45"/>
      <c r="CC81" s="45"/>
      <c r="CD81" s="45"/>
      <c r="CE81" s="43"/>
      <c r="CF81" s="43"/>
      <c r="CG81" s="43"/>
      <c r="CH81" s="47"/>
      <c r="CI81" s="117"/>
    </row>
    <row r="82" spans="1:87" ht="15" x14ac:dyDescent="0.25">
      <c r="A82" s="545">
        <f t="shared" si="11"/>
        <v>0</v>
      </c>
      <c r="B82" s="115"/>
      <c r="C82" s="116" t="s">
        <v>427</v>
      </c>
      <c r="D82" s="42">
        <v>5</v>
      </c>
      <c r="E82" s="43" t="s">
        <v>109</v>
      </c>
      <c r="F82" s="44">
        <v>4.6470241042881515</v>
      </c>
      <c r="G82" s="45">
        <v>4.429454935138585</v>
      </c>
      <c r="H82" s="45">
        <v>8.289499971813413</v>
      </c>
      <c r="I82" s="43">
        <v>64.925960338752731</v>
      </c>
      <c r="J82" s="43">
        <v>73.707242318121132</v>
      </c>
      <c r="K82" s="43">
        <v>898.51877800217369</v>
      </c>
      <c r="L82" s="43">
        <v>116.94490757420955</v>
      </c>
      <c r="M82" s="43">
        <v>309.75742449029457</v>
      </c>
      <c r="N82" s="43">
        <v>510.40566658185764</v>
      </c>
      <c r="O82" s="43">
        <v>365.39882774882904</v>
      </c>
      <c r="P82" s="43">
        <v>25.833420228669922</v>
      </c>
      <c r="Q82" s="43">
        <v>61.280701875268107</v>
      </c>
      <c r="R82" s="43">
        <v>76.03863396716153</v>
      </c>
      <c r="S82" s="46">
        <v>102.38241681712186</v>
      </c>
      <c r="T82" s="45">
        <v>6.5552979999999996</v>
      </c>
      <c r="U82" s="45">
        <v>3.3462667409399995</v>
      </c>
      <c r="V82" s="45">
        <v>1.9132300000000002</v>
      </c>
      <c r="W82" s="46">
        <v>23.0552955</v>
      </c>
      <c r="X82" s="45">
        <v>0.44018249999999992</v>
      </c>
      <c r="Y82" s="45">
        <v>4.4925013333333341</v>
      </c>
      <c r="Z82" s="45">
        <v>1.6420300000000001</v>
      </c>
      <c r="AA82" s="45">
        <v>8.1125330000000009</v>
      </c>
      <c r="AB82" s="43">
        <v>150</v>
      </c>
      <c r="AC82" s="43">
        <v>98.911117499999989</v>
      </c>
      <c r="AD82" s="43">
        <v>26.587181500000007</v>
      </c>
      <c r="AE82" s="47">
        <v>0.1</v>
      </c>
      <c r="AF82" s="117">
        <v>0.02</v>
      </c>
      <c r="BB82" s="363"/>
      <c r="BC82" s="344"/>
      <c r="BD82" s="115"/>
      <c r="BE82" s="116"/>
      <c r="BF82" s="116" t="s">
        <v>425</v>
      </c>
      <c r="BG82" s="42"/>
      <c r="BH82" s="43"/>
      <c r="BI82" s="44"/>
      <c r="BJ82" s="45"/>
      <c r="BK82" s="45"/>
      <c r="BL82" s="43"/>
      <c r="BM82" s="43"/>
      <c r="BN82" s="43"/>
      <c r="BO82" s="43"/>
      <c r="BP82" s="43"/>
      <c r="BQ82" s="43"/>
      <c r="BR82" s="43"/>
      <c r="BS82" s="43"/>
      <c r="BT82" s="43"/>
      <c r="BU82" s="43"/>
      <c r="BV82" s="46"/>
      <c r="BW82" s="45"/>
      <c r="BX82" s="45"/>
      <c r="BY82" s="45"/>
      <c r="BZ82" s="46"/>
      <c r="CA82" s="45"/>
      <c r="CB82" s="45"/>
      <c r="CC82" s="45"/>
      <c r="CD82" s="45"/>
      <c r="CE82" s="43"/>
      <c r="CF82" s="43"/>
      <c r="CG82" s="43"/>
      <c r="CH82" s="47"/>
      <c r="CI82" s="117"/>
    </row>
    <row r="83" spans="1:87" ht="15" x14ac:dyDescent="0.25">
      <c r="A83" s="545">
        <f t="shared" si="11"/>
        <v>0</v>
      </c>
      <c r="B83" s="120" t="str">
        <f>IF($BE$6=1,BD85,BD86)</f>
        <v>GR 2c+</v>
      </c>
      <c r="C83" s="121" t="s">
        <v>428</v>
      </c>
      <c r="D83" s="55">
        <v>1</v>
      </c>
      <c r="E83" s="56" t="s">
        <v>109</v>
      </c>
      <c r="F83" s="57">
        <v>6.1379391524007678</v>
      </c>
      <c r="G83" s="58">
        <v>6.325403281363398</v>
      </c>
      <c r="H83" s="58">
        <v>10.451026094562861</v>
      </c>
      <c r="I83" s="56">
        <v>82.153745887263028</v>
      </c>
      <c r="J83" s="56">
        <v>121.76757339422399</v>
      </c>
      <c r="K83" s="56">
        <v>878.76495319524724</v>
      </c>
      <c r="L83" s="56">
        <v>194.26982123847264</v>
      </c>
      <c r="M83" s="56">
        <v>227.28164102944373</v>
      </c>
      <c r="N83" s="56">
        <v>379.05830573438499</v>
      </c>
      <c r="O83" s="56">
        <v>271.63231989222822</v>
      </c>
      <c r="P83" s="56">
        <v>47.118221687155987</v>
      </c>
      <c r="Q83" s="56">
        <v>76.86083087309197</v>
      </c>
      <c r="R83" s="56">
        <v>83.568703238968752</v>
      </c>
      <c r="S83" s="59">
        <v>122.42204651818365</v>
      </c>
      <c r="T83" s="58">
        <v>6.5552979999999996</v>
      </c>
      <c r="U83" s="58">
        <v>4.301057548188</v>
      </c>
      <c r="V83" s="58">
        <v>2.5537380000000001</v>
      </c>
      <c r="W83" s="59">
        <v>30.975295500000001</v>
      </c>
      <c r="X83" s="58">
        <v>0.42482249999999999</v>
      </c>
      <c r="Y83" s="58">
        <v>5.8611240000000002</v>
      </c>
      <c r="Z83" s="58">
        <v>2.52583</v>
      </c>
      <c r="AA83" s="58">
        <v>11.340576499999999</v>
      </c>
      <c r="AB83" s="56">
        <v>400</v>
      </c>
      <c r="AC83" s="56">
        <v>116.27384999999998</v>
      </c>
      <c r="AD83" s="56">
        <v>34.178232000000001</v>
      </c>
      <c r="AE83" s="60">
        <v>0.3</v>
      </c>
      <c r="AF83" s="122">
        <v>0.02</v>
      </c>
      <c r="BB83" s="363"/>
      <c r="BC83" s="344"/>
      <c r="BD83" s="115"/>
      <c r="BE83" s="116"/>
      <c r="BF83" s="116" t="s">
        <v>426</v>
      </c>
      <c r="BG83" s="42"/>
      <c r="BH83" s="43"/>
      <c r="BI83" s="44"/>
      <c r="BJ83" s="45"/>
      <c r="BK83" s="45"/>
      <c r="BL83" s="43"/>
      <c r="BM83" s="43"/>
      <c r="BN83" s="43"/>
      <c r="BO83" s="43"/>
      <c r="BP83" s="43"/>
      <c r="BQ83" s="43"/>
      <c r="BR83" s="43"/>
      <c r="BS83" s="43"/>
      <c r="BT83" s="43"/>
      <c r="BU83" s="43"/>
      <c r="BV83" s="46"/>
      <c r="BW83" s="45"/>
      <c r="BX83" s="45"/>
      <c r="BY83" s="45"/>
      <c r="BZ83" s="46"/>
      <c r="CA83" s="45"/>
      <c r="CB83" s="45"/>
      <c r="CC83" s="45"/>
      <c r="CD83" s="45"/>
      <c r="CE83" s="43"/>
      <c r="CF83" s="43"/>
      <c r="CG83" s="43"/>
      <c r="CH83" s="47"/>
      <c r="CI83" s="117"/>
    </row>
    <row r="84" spans="1:87" ht="15" x14ac:dyDescent="0.25">
      <c r="A84" s="545">
        <f t="shared" si="11"/>
        <v>0</v>
      </c>
      <c r="B84" s="119"/>
      <c r="C84" s="116" t="s">
        <v>429</v>
      </c>
      <c r="D84" s="42">
        <v>2</v>
      </c>
      <c r="E84" s="63" t="s">
        <v>109</v>
      </c>
      <c r="F84" s="64">
        <v>6.0692963084993767</v>
      </c>
      <c r="G84" s="65">
        <v>6.2293831468598144</v>
      </c>
      <c r="H84" s="65">
        <v>10.363049237183022</v>
      </c>
      <c r="I84" s="63">
        <v>81.569039524767476</v>
      </c>
      <c r="J84" s="63">
        <v>113.48168912322996</v>
      </c>
      <c r="K84" s="63">
        <v>887.44065881724191</v>
      </c>
      <c r="L84" s="63">
        <v>180.67865419548056</v>
      </c>
      <c r="M84" s="63">
        <v>231.94578007979553</v>
      </c>
      <c r="N84" s="63">
        <v>387.21310845520645</v>
      </c>
      <c r="O84" s="63">
        <v>276.43844114255239</v>
      </c>
      <c r="P84" s="63">
        <v>52.981815547451561</v>
      </c>
      <c r="Q84" s="63">
        <v>75.95744055686994</v>
      </c>
      <c r="R84" s="63">
        <v>82.371185932755338</v>
      </c>
      <c r="S84" s="66">
        <v>113.24872111049315</v>
      </c>
      <c r="T84" s="65">
        <v>6.5552979999999996</v>
      </c>
      <c r="U84" s="65">
        <v>4.0623598463759985</v>
      </c>
      <c r="V84" s="65">
        <v>2.3276110000000005</v>
      </c>
      <c r="W84" s="66">
        <v>30.345295500000006</v>
      </c>
      <c r="X84" s="65">
        <v>0.45206250000000003</v>
      </c>
      <c r="Y84" s="65">
        <v>6.1665799999999997</v>
      </c>
      <c r="Z84" s="65">
        <v>2.26213</v>
      </c>
      <c r="AA84" s="65">
        <v>9.9632994999999998</v>
      </c>
      <c r="AB84" s="63">
        <v>250</v>
      </c>
      <c r="AC84" s="63">
        <v>102.290685</v>
      </c>
      <c r="AD84" s="63">
        <v>31.043232000000003</v>
      </c>
      <c r="AE84" s="67">
        <v>0.1</v>
      </c>
      <c r="AF84" s="123">
        <v>0.02</v>
      </c>
      <c r="BB84" s="363"/>
      <c r="BC84" s="344"/>
      <c r="BD84" s="115"/>
      <c r="BE84" s="116"/>
      <c r="BF84" s="116" t="s">
        <v>427</v>
      </c>
      <c r="BG84" s="42"/>
      <c r="BH84" s="43"/>
      <c r="BI84" s="44"/>
      <c r="BJ84" s="45"/>
      <c r="BK84" s="45"/>
      <c r="BL84" s="43"/>
      <c r="BM84" s="43"/>
      <c r="BN84" s="43"/>
      <c r="BO84" s="43"/>
      <c r="BP84" s="43"/>
      <c r="BQ84" s="43"/>
      <c r="BR84" s="43"/>
      <c r="BS84" s="43"/>
      <c r="BT84" s="43"/>
      <c r="BU84" s="43"/>
      <c r="BV84" s="46"/>
      <c r="BW84" s="45"/>
      <c r="BX84" s="45"/>
      <c r="BY84" s="45"/>
      <c r="BZ84" s="46"/>
      <c r="CA84" s="45"/>
      <c r="CB84" s="45"/>
      <c r="CC84" s="45"/>
      <c r="CD84" s="45"/>
      <c r="CE84" s="43"/>
      <c r="CF84" s="43"/>
      <c r="CG84" s="43"/>
      <c r="CH84" s="47"/>
      <c r="CI84" s="117"/>
    </row>
    <row r="85" spans="1:87" ht="15" x14ac:dyDescent="0.25">
      <c r="A85" s="545">
        <f t="shared" si="11"/>
        <v>0</v>
      </c>
      <c r="B85" s="115"/>
      <c r="C85" s="116" t="s">
        <v>430</v>
      </c>
      <c r="D85" s="42">
        <v>3</v>
      </c>
      <c r="E85" s="63" t="s">
        <v>109</v>
      </c>
      <c r="F85" s="64">
        <v>5.7441832063767091</v>
      </c>
      <c r="G85" s="65">
        <v>5.8149114132388231</v>
      </c>
      <c r="H85" s="65">
        <v>9.898249504405916</v>
      </c>
      <c r="I85" s="63">
        <v>78.010763253350035</v>
      </c>
      <c r="J85" s="63">
        <v>100.28905604042092</v>
      </c>
      <c r="K85" s="63">
        <v>891.32304395372273</v>
      </c>
      <c r="L85" s="63">
        <v>159.29865940335495</v>
      </c>
      <c r="M85" s="63">
        <v>246.79923176922964</v>
      </c>
      <c r="N85" s="63">
        <v>413.46024734983627</v>
      </c>
      <c r="O85" s="63">
        <v>294.69523732191914</v>
      </c>
      <c r="P85" s="63">
        <v>48.22202757542513</v>
      </c>
      <c r="Q85" s="63">
        <v>72.879979828782808</v>
      </c>
      <c r="R85" s="63">
        <v>80.467986647864578</v>
      </c>
      <c r="S85" s="66">
        <v>109.40262740020724</v>
      </c>
      <c r="T85" s="65">
        <v>6.5552979999999996</v>
      </c>
      <c r="U85" s="65">
        <v>3.8236621445639991</v>
      </c>
      <c r="V85" s="65">
        <v>2.1454839999999997</v>
      </c>
      <c r="W85" s="66">
        <v>28.815295500000001</v>
      </c>
      <c r="X85" s="65">
        <v>0.46370250000000002</v>
      </c>
      <c r="Y85" s="65">
        <v>6.2417959999999999</v>
      </c>
      <c r="Z85" s="65">
        <v>2.0269299999999997</v>
      </c>
      <c r="AA85" s="65">
        <v>8.8359645000000011</v>
      </c>
      <c r="AB85" s="63">
        <v>250</v>
      </c>
      <c r="AC85" s="63">
        <v>89.901839999999993</v>
      </c>
      <c r="AD85" s="63">
        <v>28.458231999999999</v>
      </c>
      <c r="AE85" s="67">
        <v>0.1</v>
      </c>
      <c r="AF85" s="123">
        <v>0.02</v>
      </c>
      <c r="BB85" s="363"/>
      <c r="BC85" s="344"/>
      <c r="BD85" s="120" t="s">
        <v>334</v>
      </c>
      <c r="BE85" s="121"/>
      <c r="BF85" s="121" t="s">
        <v>428</v>
      </c>
      <c r="BG85" s="55"/>
      <c r="BH85" s="56"/>
      <c r="BI85" s="57"/>
      <c r="BJ85" s="58"/>
      <c r="BK85" s="58"/>
      <c r="BL85" s="56"/>
      <c r="BM85" s="56"/>
      <c r="BN85" s="56"/>
      <c r="BO85" s="56"/>
      <c r="BP85" s="56"/>
      <c r="BQ85" s="56"/>
      <c r="BR85" s="56"/>
      <c r="BS85" s="56"/>
      <c r="BT85" s="56"/>
      <c r="BU85" s="56"/>
      <c r="BV85" s="59"/>
      <c r="BW85" s="58"/>
      <c r="BX85" s="58"/>
      <c r="BY85" s="58"/>
      <c r="BZ85" s="59"/>
      <c r="CA85" s="58"/>
      <c r="CB85" s="58"/>
      <c r="CC85" s="58"/>
      <c r="CD85" s="58"/>
      <c r="CE85" s="56"/>
      <c r="CF85" s="56"/>
      <c r="CG85" s="56"/>
      <c r="CH85" s="60"/>
      <c r="CI85" s="122"/>
    </row>
    <row r="86" spans="1:87" ht="15" x14ac:dyDescent="0.25">
      <c r="A86" s="545">
        <f t="shared" si="11"/>
        <v>0</v>
      </c>
      <c r="B86" s="115"/>
      <c r="C86" s="116" t="s">
        <v>431</v>
      </c>
      <c r="D86" s="42">
        <v>4</v>
      </c>
      <c r="E86" s="63" t="s">
        <v>109</v>
      </c>
      <c r="F86" s="64">
        <v>5.3725540538280807</v>
      </c>
      <c r="G86" s="65">
        <v>5.3301457251750843</v>
      </c>
      <c r="H86" s="65">
        <v>9.3743306834913227</v>
      </c>
      <c r="I86" s="63">
        <v>73.883638827484788</v>
      </c>
      <c r="J86" s="63">
        <v>88.597373753434113</v>
      </c>
      <c r="K86" s="63">
        <v>901.63454158418517</v>
      </c>
      <c r="L86" s="63">
        <v>140.55135507692307</v>
      </c>
      <c r="M86" s="63">
        <v>259.26679728393117</v>
      </c>
      <c r="N86" s="63">
        <v>442.01144091873823</v>
      </c>
      <c r="O86" s="63">
        <v>314.83911019360301</v>
      </c>
      <c r="P86" s="63">
        <v>43.594035418853473</v>
      </c>
      <c r="Q86" s="63">
        <v>68.722455127805887</v>
      </c>
      <c r="R86" s="63">
        <v>78.493118059038437</v>
      </c>
      <c r="S86" s="66">
        <v>98.539902251789528</v>
      </c>
      <c r="T86" s="65">
        <v>6.5552979999999996</v>
      </c>
      <c r="U86" s="65">
        <v>3.5849644427519993</v>
      </c>
      <c r="V86" s="65">
        <v>2.0073570000000003</v>
      </c>
      <c r="W86" s="66">
        <v>26.385295500000002</v>
      </c>
      <c r="X86" s="65">
        <v>0.45974249999999994</v>
      </c>
      <c r="Y86" s="65">
        <v>6.0867719999999998</v>
      </c>
      <c r="Z86" s="65">
        <v>1.82023</v>
      </c>
      <c r="AA86" s="65">
        <v>7.9585714999999997</v>
      </c>
      <c r="AB86" s="63">
        <v>250</v>
      </c>
      <c r="AC86" s="63">
        <v>79.107315</v>
      </c>
      <c r="AD86" s="63">
        <v>26.423232000000006</v>
      </c>
      <c r="AE86" s="67">
        <v>0.1</v>
      </c>
      <c r="AF86" s="123">
        <v>0.02</v>
      </c>
      <c r="BB86" s="363"/>
      <c r="BC86" s="344"/>
      <c r="BD86" s="119" t="s">
        <v>336</v>
      </c>
      <c r="BE86" s="354"/>
      <c r="BF86" s="116" t="s">
        <v>429</v>
      </c>
      <c r="BG86" s="42"/>
      <c r="BH86" s="63"/>
      <c r="BI86" s="64"/>
      <c r="BJ86" s="65"/>
      <c r="BK86" s="65"/>
      <c r="BL86" s="63"/>
      <c r="BM86" s="63"/>
      <c r="BN86" s="63"/>
      <c r="BO86" s="63"/>
      <c r="BP86" s="63"/>
      <c r="BQ86" s="63"/>
      <c r="BR86" s="63"/>
      <c r="BS86" s="63"/>
      <c r="BT86" s="63"/>
      <c r="BU86" s="63"/>
      <c r="BV86" s="66"/>
      <c r="BW86" s="65"/>
      <c r="BX86" s="65"/>
      <c r="BY86" s="65"/>
      <c r="BZ86" s="66"/>
      <c r="CA86" s="65"/>
      <c r="CB86" s="65"/>
      <c r="CC86" s="65"/>
      <c r="CD86" s="65"/>
      <c r="CE86" s="63"/>
      <c r="CF86" s="63"/>
      <c r="CG86" s="63"/>
      <c r="CH86" s="67"/>
      <c r="CI86" s="123"/>
    </row>
    <row r="87" spans="1:87" ht="15" x14ac:dyDescent="0.25">
      <c r="A87" s="545">
        <f t="shared" si="11"/>
        <v>0</v>
      </c>
      <c r="B87" s="115"/>
      <c r="C87" s="116" t="s">
        <v>432</v>
      </c>
      <c r="D87" s="42">
        <v>5</v>
      </c>
      <c r="E87" s="63" t="s">
        <v>109</v>
      </c>
      <c r="F87" s="64">
        <v>4.9810148845342885</v>
      </c>
      <c r="G87" s="65">
        <v>4.8330022488481328</v>
      </c>
      <c r="H87" s="65">
        <v>8.8021231558805439</v>
      </c>
      <c r="I87" s="63">
        <v>68.441619744620866</v>
      </c>
      <c r="J87" s="63">
        <v>75.076537885631765</v>
      </c>
      <c r="K87" s="63">
        <v>909.02611534276389</v>
      </c>
      <c r="L87" s="63">
        <v>119.11341285580599</v>
      </c>
      <c r="M87" s="63">
        <v>285.60562225113392</v>
      </c>
      <c r="N87" s="63">
        <v>479.51738328318339</v>
      </c>
      <c r="O87" s="63">
        <v>343.29228361887908</v>
      </c>
      <c r="P87" s="63">
        <v>38.313539282717024</v>
      </c>
      <c r="Q87" s="63">
        <v>64.276451137480876</v>
      </c>
      <c r="R87" s="63">
        <v>76.118905528157939</v>
      </c>
      <c r="S87" s="66">
        <v>91.296296296296305</v>
      </c>
      <c r="T87" s="65">
        <v>6.5552979999999996</v>
      </c>
      <c r="U87" s="65">
        <v>3.3462667409399995</v>
      </c>
      <c r="V87" s="65">
        <v>1.9132300000000002</v>
      </c>
      <c r="W87" s="66">
        <v>23.0552955</v>
      </c>
      <c r="X87" s="65">
        <v>0.44018249999999992</v>
      </c>
      <c r="Y87" s="65">
        <v>5.7015080000000005</v>
      </c>
      <c r="Z87" s="65">
        <v>1.6420300000000001</v>
      </c>
      <c r="AA87" s="65">
        <v>7.3311204999999999</v>
      </c>
      <c r="AB87" s="63">
        <v>150</v>
      </c>
      <c r="AC87" s="63">
        <v>69.907110000000003</v>
      </c>
      <c r="AD87" s="63">
        <v>24.938232000000003</v>
      </c>
      <c r="AE87" s="67">
        <v>0.1</v>
      </c>
      <c r="AF87" s="123">
        <v>0.02</v>
      </c>
      <c r="BB87" s="363"/>
      <c r="BC87" s="344"/>
      <c r="BD87" s="115"/>
      <c r="BE87" s="116"/>
      <c r="BF87" s="116" t="s">
        <v>430</v>
      </c>
      <c r="BG87" s="42"/>
      <c r="BH87" s="63"/>
      <c r="BI87" s="64"/>
      <c r="BJ87" s="65"/>
      <c r="BK87" s="65"/>
      <c r="BL87" s="63"/>
      <c r="BM87" s="63"/>
      <c r="BN87" s="63"/>
      <c r="BO87" s="63"/>
      <c r="BP87" s="63"/>
      <c r="BQ87" s="63"/>
      <c r="BR87" s="63"/>
      <c r="BS87" s="63"/>
      <c r="BT87" s="63"/>
      <c r="BU87" s="63"/>
      <c r="BV87" s="66"/>
      <c r="BW87" s="65"/>
      <c r="BX87" s="65"/>
      <c r="BY87" s="65"/>
      <c r="BZ87" s="66"/>
      <c r="CA87" s="65"/>
      <c r="CB87" s="65"/>
      <c r="CC87" s="65"/>
      <c r="CD87" s="65"/>
      <c r="CE87" s="63"/>
      <c r="CF87" s="63"/>
      <c r="CG87" s="63"/>
      <c r="CH87" s="67"/>
      <c r="CI87" s="123"/>
    </row>
    <row r="88" spans="1:87" ht="15" x14ac:dyDescent="0.25">
      <c r="A88" s="545">
        <f t="shared" si="11"/>
        <v>0</v>
      </c>
      <c r="B88" s="120" t="str">
        <f>IF($BE$6=1,BD90,BD91)</f>
        <v>E 2c+</v>
      </c>
      <c r="C88" s="121" t="s">
        <v>433</v>
      </c>
      <c r="D88" s="55">
        <v>1</v>
      </c>
      <c r="E88" s="70" t="s">
        <v>109</v>
      </c>
      <c r="F88" s="71">
        <v>5.9726548070917023</v>
      </c>
      <c r="G88" s="72">
        <v>6.1023849641195955</v>
      </c>
      <c r="H88" s="72">
        <v>10.22948487771221</v>
      </c>
      <c r="I88" s="70">
        <v>80.776959348556758</v>
      </c>
      <c r="J88" s="70">
        <v>130.88851596955462</v>
      </c>
      <c r="K88" s="70">
        <v>876.3581463756974</v>
      </c>
      <c r="L88" s="70">
        <v>209.286599845371</v>
      </c>
      <c r="M88" s="70">
        <v>223.24023976960345</v>
      </c>
      <c r="N88" s="70">
        <v>365.31105587158225</v>
      </c>
      <c r="O88" s="70">
        <v>271.41363673952981</v>
      </c>
      <c r="P88" s="70">
        <v>31.613552672511972</v>
      </c>
      <c r="Q88" s="70">
        <v>74.640535843772881</v>
      </c>
      <c r="R88" s="70">
        <v>84.647110645749692</v>
      </c>
      <c r="S88" s="73">
        <v>124.59898972547654</v>
      </c>
      <c r="T88" s="72">
        <v>8.2477590000000003</v>
      </c>
      <c r="U88" s="72">
        <v>4.2811643615939996</v>
      </c>
      <c r="V88" s="72">
        <v>2.7129630000000002</v>
      </c>
      <c r="W88" s="73">
        <v>32.458954500000004</v>
      </c>
      <c r="X88" s="72">
        <v>0.32093500000000003</v>
      </c>
      <c r="Y88" s="72">
        <v>4.6521173333333321</v>
      </c>
      <c r="Z88" s="72">
        <v>2.52583</v>
      </c>
      <c r="AA88" s="72">
        <v>12.121989000000001</v>
      </c>
      <c r="AB88" s="70">
        <v>400</v>
      </c>
      <c r="AC88" s="70">
        <v>145.27785749999998</v>
      </c>
      <c r="AD88" s="70">
        <v>35.827181500000009</v>
      </c>
      <c r="AE88" s="74">
        <v>0.3</v>
      </c>
      <c r="AF88" s="124">
        <v>0.02</v>
      </c>
      <c r="BB88" s="363"/>
      <c r="BC88" s="344"/>
      <c r="BD88" s="115"/>
      <c r="BE88" s="116"/>
      <c r="BF88" s="116" t="s">
        <v>431</v>
      </c>
      <c r="BG88" s="42"/>
      <c r="BH88" s="63"/>
      <c r="BI88" s="64"/>
      <c r="BJ88" s="65"/>
      <c r="BK88" s="65"/>
      <c r="BL88" s="63"/>
      <c r="BM88" s="63"/>
      <c r="BN88" s="63"/>
      <c r="BO88" s="63"/>
      <c r="BP88" s="63"/>
      <c r="BQ88" s="63"/>
      <c r="BR88" s="63"/>
      <c r="BS88" s="63"/>
      <c r="BT88" s="63"/>
      <c r="BU88" s="63"/>
      <c r="BV88" s="66"/>
      <c r="BW88" s="65"/>
      <c r="BX88" s="65"/>
      <c r="BY88" s="65"/>
      <c r="BZ88" s="66"/>
      <c r="CA88" s="65"/>
      <c r="CB88" s="65"/>
      <c r="CC88" s="65"/>
      <c r="CD88" s="65"/>
      <c r="CE88" s="63"/>
      <c r="CF88" s="63"/>
      <c r="CG88" s="63"/>
      <c r="CH88" s="67"/>
      <c r="CI88" s="123"/>
    </row>
    <row r="89" spans="1:87" ht="15" x14ac:dyDescent="0.25">
      <c r="A89" s="545">
        <f t="shared" si="11"/>
        <v>0</v>
      </c>
      <c r="B89" s="119"/>
      <c r="C89" s="116" t="s">
        <v>434</v>
      </c>
      <c r="D89" s="42">
        <v>2</v>
      </c>
      <c r="E89" s="43" t="s">
        <v>109</v>
      </c>
      <c r="F89" s="44">
        <v>5.8244551152513724</v>
      </c>
      <c r="G89" s="45">
        <v>5.9132643483020697</v>
      </c>
      <c r="H89" s="45">
        <v>10.017720558604536</v>
      </c>
      <c r="I89" s="43">
        <v>79.345490817412454</v>
      </c>
      <c r="J89" s="43">
        <v>119.32224346297727</v>
      </c>
      <c r="K89" s="43">
        <v>881.86923440979945</v>
      </c>
      <c r="L89" s="43">
        <v>190.24256611609971</v>
      </c>
      <c r="M89" s="43">
        <v>229.00397588302252</v>
      </c>
      <c r="N89" s="43">
        <v>372.87414963363602</v>
      </c>
      <c r="O89" s="43">
        <v>278.02670237477628</v>
      </c>
      <c r="P89" s="43">
        <v>35.774064885641806</v>
      </c>
      <c r="Q89" s="43">
        <v>73.260573770223857</v>
      </c>
      <c r="R89" s="43">
        <v>83.210049987974571</v>
      </c>
      <c r="S89" s="46">
        <v>118.83404411764705</v>
      </c>
      <c r="T89" s="45">
        <v>8.2477590000000003</v>
      </c>
      <c r="U89" s="45">
        <v>4.0225734731879994</v>
      </c>
      <c r="V89" s="45">
        <v>2.4868360000000007</v>
      </c>
      <c r="W89" s="46">
        <v>31.828954500000005</v>
      </c>
      <c r="X89" s="45">
        <v>0.34817500000000001</v>
      </c>
      <c r="Y89" s="45">
        <v>4.9575733333333334</v>
      </c>
      <c r="Z89" s="45">
        <v>2.26213</v>
      </c>
      <c r="AA89" s="45">
        <v>10.744712000000002</v>
      </c>
      <c r="AB89" s="43">
        <v>250</v>
      </c>
      <c r="AC89" s="43">
        <v>131.2946925</v>
      </c>
      <c r="AD89" s="43">
        <v>32.692181500000004</v>
      </c>
      <c r="AE89" s="47">
        <v>0.1</v>
      </c>
      <c r="AF89" s="117">
        <v>0.02</v>
      </c>
      <c r="BB89" s="363"/>
      <c r="BC89" s="344"/>
      <c r="BD89" s="115"/>
      <c r="BE89" s="116"/>
      <c r="BF89" s="116" t="s">
        <v>432</v>
      </c>
      <c r="BG89" s="42"/>
      <c r="BH89" s="63"/>
      <c r="BI89" s="64"/>
      <c r="BJ89" s="65"/>
      <c r="BK89" s="65"/>
      <c r="BL89" s="63"/>
      <c r="BM89" s="63"/>
      <c r="BN89" s="63"/>
      <c r="BO89" s="63"/>
      <c r="BP89" s="63"/>
      <c r="BQ89" s="63"/>
      <c r="BR89" s="63"/>
      <c r="BS89" s="63"/>
      <c r="BT89" s="63"/>
      <c r="BU89" s="63"/>
      <c r="BV89" s="66"/>
      <c r="BW89" s="65"/>
      <c r="BX89" s="65"/>
      <c r="BY89" s="65"/>
      <c r="BZ89" s="66"/>
      <c r="CA89" s="65"/>
      <c r="CB89" s="65"/>
      <c r="CC89" s="65"/>
      <c r="CD89" s="65"/>
      <c r="CE89" s="63"/>
      <c r="CF89" s="63"/>
      <c r="CG89" s="63"/>
      <c r="CH89" s="67"/>
      <c r="CI89" s="123"/>
    </row>
    <row r="90" spans="1:87" ht="15" x14ac:dyDescent="0.25">
      <c r="A90" s="545">
        <f t="shared" si="11"/>
        <v>0</v>
      </c>
      <c r="B90" s="115"/>
      <c r="C90" s="116" t="s">
        <v>435</v>
      </c>
      <c r="D90" s="42">
        <v>3</v>
      </c>
      <c r="E90" s="43" t="s">
        <v>109</v>
      </c>
      <c r="F90" s="44">
        <v>5.4699590683924484</v>
      </c>
      <c r="G90" s="45">
        <v>5.4643142119392403</v>
      </c>
      <c r="H90" s="45">
        <v>9.504662610507582</v>
      </c>
      <c r="I90" s="43">
        <v>75.59988020828969</v>
      </c>
      <c r="J90" s="43">
        <v>105.4700805850435</v>
      </c>
      <c r="K90" s="43">
        <v>885.46977393894088</v>
      </c>
      <c r="L90" s="43">
        <v>167.68001058888285</v>
      </c>
      <c r="M90" s="43">
        <v>246.39616627536029</v>
      </c>
      <c r="N90" s="43">
        <v>399.08298953799789</v>
      </c>
      <c r="O90" s="43">
        <v>295.5563873871443</v>
      </c>
      <c r="P90" s="43">
        <v>32.915272548585897</v>
      </c>
      <c r="Q90" s="43">
        <v>69.851630282351053</v>
      </c>
      <c r="R90" s="43">
        <v>81.312439120660017</v>
      </c>
      <c r="S90" s="46">
        <v>115.2048874673752</v>
      </c>
      <c r="T90" s="45">
        <v>8.2477590000000003</v>
      </c>
      <c r="U90" s="45">
        <v>3.7639825847819997</v>
      </c>
      <c r="V90" s="45">
        <v>2.3047090000000003</v>
      </c>
      <c r="W90" s="46">
        <v>30.298954500000004</v>
      </c>
      <c r="X90" s="45">
        <v>0.359815</v>
      </c>
      <c r="Y90" s="45">
        <v>5.0327893333333336</v>
      </c>
      <c r="Z90" s="45">
        <v>2.0269299999999997</v>
      </c>
      <c r="AA90" s="45">
        <v>9.617377000000003</v>
      </c>
      <c r="AB90" s="43">
        <v>250</v>
      </c>
      <c r="AC90" s="43">
        <v>118.90584749999999</v>
      </c>
      <c r="AD90" s="43">
        <v>30.107181500000003</v>
      </c>
      <c r="AE90" s="47">
        <v>0.1</v>
      </c>
      <c r="AF90" s="117">
        <v>0.02</v>
      </c>
      <c r="BB90" s="363"/>
      <c r="BC90" s="344"/>
      <c r="BD90" s="120" t="s">
        <v>341</v>
      </c>
      <c r="BE90" s="121"/>
      <c r="BF90" s="121" t="s">
        <v>433</v>
      </c>
      <c r="BG90" s="55"/>
      <c r="BH90" s="70"/>
      <c r="BI90" s="71"/>
      <c r="BJ90" s="72"/>
      <c r="BK90" s="72"/>
      <c r="BL90" s="70"/>
      <c r="BM90" s="70"/>
      <c r="BN90" s="70"/>
      <c r="BO90" s="70"/>
      <c r="BP90" s="70"/>
      <c r="BQ90" s="70"/>
      <c r="BR90" s="70"/>
      <c r="BS90" s="70"/>
      <c r="BT90" s="70"/>
      <c r="BU90" s="70"/>
      <c r="BV90" s="73"/>
      <c r="BW90" s="72"/>
      <c r="BX90" s="72"/>
      <c r="BY90" s="72"/>
      <c r="BZ90" s="73"/>
      <c r="CA90" s="72"/>
      <c r="CB90" s="72"/>
      <c r="CC90" s="72"/>
      <c r="CD90" s="72"/>
      <c r="CE90" s="70"/>
      <c r="CF90" s="70"/>
      <c r="CG90" s="70"/>
      <c r="CH90" s="74"/>
      <c r="CI90" s="124"/>
    </row>
    <row r="91" spans="1:87" ht="15" x14ac:dyDescent="0.25">
      <c r="A91" s="545">
        <f t="shared" si="11"/>
        <v>0</v>
      </c>
      <c r="B91" s="115"/>
      <c r="C91" s="116" t="s">
        <v>436</v>
      </c>
      <c r="D91" s="42">
        <v>4</v>
      </c>
      <c r="E91" s="43" t="s">
        <v>109</v>
      </c>
      <c r="F91" s="44">
        <v>5.2719564571508526</v>
      </c>
      <c r="G91" s="45">
        <v>5.2116192222762887</v>
      </c>
      <c r="H91" s="45">
        <v>9.2183278623784553</v>
      </c>
      <c r="I91" s="43">
        <v>73.234684872611311</v>
      </c>
      <c r="J91" s="43">
        <v>95.270387745140852</v>
      </c>
      <c r="K91" s="43">
        <v>891.13664217818075</v>
      </c>
      <c r="L91" s="43">
        <v>151.23302236111113</v>
      </c>
      <c r="M91" s="43">
        <v>257.34246313824912</v>
      </c>
      <c r="N91" s="43">
        <v>414.82004829164197</v>
      </c>
      <c r="O91" s="43">
        <v>313.26347142857139</v>
      </c>
      <c r="P91" s="43">
        <v>30.625033103508081</v>
      </c>
      <c r="Q91" s="43">
        <v>67.853194926772005</v>
      </c>
      <c r="R91" s="43">
        <v>79.714295583923061</v>
      </c>
      <c r="S91" s="46">
        <v>109.42652163324502</v>
      </c>
      <c r="T91" s="45">
        <v>8.2477590000000003</v>
      </c>
      <c r="U91" s="45">
        <v>3.5053916963759995</v>
      </c>
      <c r="V91" s="45">
        <v>2.1665820000000005</v>
      </c>
      <c r="W91" s="46">
        <v>27.868954500000005</v>
      </c>
      <c r="X91" s="45">
        <v>0.35585500000000003</v>
      </c>
      <c r="Y91" s="45">
        <v>4.8777653333333335</v>
      </c>
      <c r="Z91" s="45">
        <v>1.82023</v>
      </c>
      <c r="AA91" s="45">
        <v>8.7399839999999998</v>
      </c>
      <c r="AB91" s="43">
        <v>250</v>
      </c>
      <c r="AC91" s="43">
        <v>108.1113225</v>
      </c>
      <c r="AD91" s="43">
        <v>28.07218150000001</v>
      </c>
      <c r="AE91" s="47">
        <v>0.1</v>
      </c>
      <c r="AF91" s="117">
        <v>0.02</v>
      </c>
      <c r="BB91" s="363"/>
      <c r="BC91" s="344"/>
      <c r="BD91" s="119" t="s">
        <v>343</v>
      </c>
      <c r="BE91" s="354"/>
      <c r="BF91" s="116" t="s">
        <v>434</v>
      </c>
      <c r="BG91" s="42"/>
      <c r="BH91" s="43"/>
      <c r="BI91" s="44"/>
      <c r="BJ91" s="45"/>
      <c r="BK91" s="45"/>
      <c r="BL91" s="43"/>
      <c r="BM91" s="43"/>
      <c r="BN91" s="43"/>
      <c r="BO91" s="43"/>
      <c r="BP91" s="43"/>
      <c r="BQ91" s="43"/>
      <c r="BR91" s="43"/>
      <c r="BS91" s="43"/>
      <c r="BT91" s="43"/>
      <c r="BU91" s="43"/>
      <c r="BV91" s="46"/>
      <c r="BW91" s="45"/>
      <c r="BX91" s="45"/>
      <c r="BY91" s="45"/>
      <c r="BZ91" s="46"/>
      <c r="CA91" s="45"/>
      <c r="CB91" s="45"/>
      <c r="CC91" s="45"/>
      <c r="CD91" s="45"/>
      <c r="CE91" s="43"/>
      <c r="CF91" s="43"/>
      <c r="CG91" s="43"/>
      <c r="CH91" s="47"/>
      <c r="CI91" s="117"/>
    </row>
    <row r="92" spans="1:87" ht="15" x14ac:dyDescent="0.25">
      <c r="A92" s="545">
        <f t="shared" si="11"/>
        <v>0</v>
      </c>
      <c r="B92" s="115"/>
      <c r="C92" s="116" t="s">
        <v>437</v>
      </c>
      <c r="D92" s="42">
        <v>5</v>
      </c>
      <c r="E92" s="43" t="s">
        <v>109</v>
      </c>
      <c r="F92" s="44">
        <v>4.8690236343376325</v>
      </c>
      <c r="G92" s="45">
        <v>4.7099897771036199</v>
      </c>
      <c r="H92" s="45">
        <v>8.6184532998143109</v>
      </c>
      <c r="I92" s="43">
        <v>68.139798826292974</v>
      </c>
      <c r="J92" s="43">
        <v>81.749369435406976</v>
      </c>
      <c r="K92" s="43">
        <v>893.10754484111817</v>
      </c>
      <c r="L92" s="43">
        <v>129.66532889175664</v>
      </c>
      <c r="M92" s="43">
        <v>283.59112638996021</v>
      </c>
      <c r="N92" s="43">
        <v>454.00538874876963</v>
      </c>
      <c r="O92" s="43">
        <v>342.88887482694167</v>
      </c>
      <c r="P92" s="43">
        <v>27.100289643129106</v>
      </c>
      <c r="Q92" s="43">
        <v>63.925557898862984</v>
      </c>
      <c r="R92" s="43">
        <v>77.513659426721802</v>
      </c>
      <c r="S92" s="46">
        <v>107.93774880669909</v>
      </c>
      <c r="T92" s="45">
        <v>8.2477590000000003</v>
      </c>
      <c r="U92" s="45">
        <v>3.2468008079699993</v>
      </c>
      <c r="V92" s="45">
        <v>2.0724550000000006</v>
      </c>
      <c r="W92" s="46">
        <v>24.538954500000003</v>
      </c>
      <c r="X92" s="45">
        <v>0.33629500000000001</v>
      </c>
      <c r="Y92" s="45">
        <v>4.4925013333333341</v>
      </c>
      <c r="Z92" s="45">
        <v>1.6420300000000001</v>
      </c>
      <c r="AA92" s="45">
        <v>8.1125330000000009</v>
      </c>
      <c r="AB92" s="43">
        <v>150</v>
      </c>
      <c r="AC92" s="43">
        <v>98.911117499999989</v>
      </c>
      <c r="AD92" s="43">
        <v>26.587181500000007</v>
      </c>
      <c r="AE92" s="47">
        <v>0.1</v>
      </c>
      <c r="AF92" s="117">
        <v>0.02</v>
      </c>
      <c r="BB92" s="363"/>
      <c r="BC92" s="344"/>
      <c r="BD92" s="115"/>
      <c r="BE92" s="116"/>
      <c r="BF92" s="116" t="s">
        <v>435</v>
      </c>
      <c r="BG92" s="42"/>
      <c r="BH92" s="43"/>
      <c r="BI92" s="44"/>
      <c r="BJ92" s="45"/>
      <c r="BK92" s="45"/>
      <c r="BL92" s="43"/>
      <c r="BM92" s="43"/>
      <c r="BN92" s="43"/>
      <c r="BO92" s="43"/>
      <c r="BP92" s="43"/>
      <c r="BQ92" s="43"/>
      <c r="BR92" s="43"/>
      <c r="BS92" s="43"/>
      <c r="BT92" s="43"/>
      <c r="BU92" s="43"/>
      <c r="BV92" s="46"/>
      <c r="BW92" s="45"/>
      <c r="BX92" s="45"/>
      <c r="BY92" s="45"/>
      <c r="BZ92" s="46"/>
      <c r="CA92" s="45"/>
      <c r="CB92" s="45"/>
      <c r="CC92" s="45"/>
      <c r="CD92" s="45"/>
      <c r="CE92" s="43"/>
      <c r="CF92" s="43"/>
      <c r="CG92" s="43"/>
      <c r="CH92" s="47"/>
      <c r="CI92" s="117"/>
    </row>
    <row r="93" spans="1:87" ht="15" x14ac:dyDescent="0.25">
      <c r="A93" s="545">
        <f t="shared" si="11"/>
        <v>0</v>
      </c>
      <c r="B93" s="120" t="str">
        <f>IF($BE$6=1,BD95,BD96)</f>
        <v>ER 2c+</v>
      </c>
      <c r="C93" s="121" t="s">
        <v>438</v>
      </c>
      <c r="D93" s="55">
        <v>1</v>
      </c>
      <c r="E93" s="56" t="s">
        <v>109</v>
      </c>
      <c r="F93" s="57">
        <v>6.1261384831819603</v>
      </c>
      <c r="G93" s="58">
        <v>6.3108255483047513</v>
      </c>
      <c r="H93" s="58">
        <v>10.433708741718476</v>
      </c>
      <c r="I93" s="56">
        <v>82.02781806257417</v>
      </c>
      <c r="J93" s="56">
        <v>127.01792711180869</v>
      </c>
      <c r="K93" s="56">
        <v>874.5927947924298</v>
      </c>
      <c r="L93" s="56">
        <v>202.9230094545116</v>
      </c>
      <c r="M93" s="56">
        <v>208.09538959048749</v>
      </c>
      <c r="N93" s="56">
        <v>340.28268061885416</v>
      </c>
      <c r="O93" s="56">
        <v>257.71569697849708</v>
      </c>
      <c r="P93" s="56">
        <v>42.602774832613484</v>
      </c>
      <c r="Q93" s="56">
        <v>76.710162691290037</v>
      </c>
      <c r="R93" s="56">
        <v>84.249826247342909</v>
      </c>
      <c r="S93" s="59">
        <v>126.49799906035429</v>
      </c>
      <c r="T93" s="58">
        <v>8.2477590000000003</v>
      </c>
      <c r="U93" s="58">
        <v>4.2811643615939996</v>
      </c>
      <c r="V93" s="58">
        <v>2.7129630000000002</v>
      </c>
      <c r="W93" s="59">
        <v>32.458954500000004</v>
      </c>
      <c r="X93" s="58">
        <v>0.32093500000000003</v>
      </c>
      <c r="Y93" s="58">
        <v>5.8611240000000002</v>
      </c>
      <c r="Z93" s="58">
        <v>2.52583</v>
      </c>
      <c r="AA93" s="58">
        <v>11.340576499999999</v>
      </c>
      <c r="AB93" s="56">
        <v>400</v>
      </c>
      <c r="AC93" s="56">
        <v>116.27384999999998</v>
      </c>
      <c r="AD93" s="56">
        <v>34.178232000000001</v>
      </c>
      <c r="AE93" s="60">
        <v>0.3</v>
      </c>
      <c r="AF93" s="122">
        <v>0.02</v>
      </c>
      <c r="BB93" s="363"/>
      <c r="BC93" s="344"/>
      <c r="BD93" s="115"/>
      <c r="BE93" s="116"/>
      <c r="BF93" s="116" t="s">
        <v>436</v>
      </c>
      <c r="BG93" s="42"/>
      <c r="BH93" s="43"/>
      <c r="BI93" s="44"/>
      <c r="BJ93" s="45"/>
      <c r="BK93" s="45"/>
      <c r="BL93" s="43"/>
      <c r="BM93" s="43"/>
      <c r="BN93" s="43"/>
      <c r="BO93" s="43"/>
      <c r="BP93" s="43"/>
      <c r="BQ93" s="43"/>
      <c r="BR93" s="43"/>
      <c r="BS93" s="43"/>
      <c r="BT93" s="43"/>
      <c r="BU93" s="43"/>
      <c r="BV93" s="46"/>
      <c r="BW93" s="45"/>
      <c r="BX93" s="45"/>
      <c r="BY93" s="45"/>
      <c r="BZ93" s="46"/>
      <c r="CA93" s="45"/>
      <c r="CB93" s="45"/>
      <c r="CC93" s="45"/>
      <c r="CD93" s="45"/>
      <c r="CE93" s="43"/>
      <c r="CF93" s="43"/>
      <c r="CG93" s="43"/>
      <c r="CH93" s="47"/>
      <c r="CI93" s="117"/>
    </row>
    <row r="94" spans="1:87" ht="15" x14ac:dyDescent="0.25">
      <c r="A94" s="545">
        <f t="shared" si="11"/>
        <v>0</v>
      </c>
      <c r="B94" s="119"/>
      <c r="C94" s="116" t="s">
        <v>439</v>
      </c>
      <c r="D94" s="42">
        <v>2</v>
      </c>
      <c r="E94" s="63" t="s">
        <v>109</v>
      </c>
      <c r="F94" s="64">
        <v>6.0397439846849545</v>
      </c>
      <c r="G94" s="65">
        <v>6.1983481267002762</v>
      </c>
      <c r="H94" s="65">
        <v>10.31338965140808</v>
      </c>
      <c r="I94" s="63">
        <v>81.210307731293568</v>
      </c>
      <c r="J94" s="63">
        <v>117.60148084675897</v>
      </c>
      <c r="K94" s="63">
        <v>880.58863919593796</v>
      </c>
      <c r="L94" s="63">
        <v>187.43645423654209</v>
      </c>
      <c r="M94" s="63">
        <v>213.87300047356212</v>
      </c>
      <c r="N94" s="63">
        <v>349.30024329445007</v>
      </c>
      <c r="O94" s="63">
        <v>263.66706584600308</v>
      </c>
      <c r="P94" s="63">
        <v>48.664980140924321</v>
      </c>
      <c r="Q94" s="63">
        <v>75.870300876503336</v>
      </c>
      <c r="R94" s="63">
        <v>83.020456509522873</v>
      </c>
      <c r="S94" s="66">
        <v>120.33690765244138</v>
      </c>
      <c r="T94" s="65">
        <v>8.2477590000000003</v>
      </c>
      <c r="U94" s="65">
        <v>4.0225734731879994</v>
      </c>
      <c r="V94" s="65">
        <v>2.4868360000000007</v>
      </c>
      <c r="W94" s="66">
        <v>31.828954500000005</v>
      </c>
      <c r="X94" s="65">
        <v>0.34817500000000001</v>
      </c>
      <c r="Y94" s="65">
        <v>6.1665799999999997</v>
      </c>
      <c r="Z94" s="65">
        <v>2.26213</v>
      </c>
      <c r="AA94" s="65">
        <v>9.9632994999999998</v>
      </c>
      <c r="AB94" s="63">
        <v>250</v>
      </c>
      <c r="AC94" s="63">
        <v>102.290685</v>
      </c>
      <c r="AD94" s="63">
        <v>31.043232000000003</v>
      </c>
      <c r="AE94" s="67">
        <v>0.1</v>
      </c>
      <c r="AF94" s="123">
        <v>0.02</v>
      </c>
      <c r="BB94" s="363"/>
      <c r="BC94" s="344"/>
      <c r="BD94" s="115"/>
      <c r="BE94" s="116"/>
      <c r="BF94" s="116" t="s">
        <v>437</v>
      </c>
      <c r="BG94" s="42"/>
      <c r="BH94" s="43"/>
      <c r="BI94" s="44"/>
      <c r="BJ94" s="45"/>
      <c r="BK94" s="45"/>
      <c r="BL94" s="43"/>
      <c r="BM94" s="43"/>
      <c r="BN94" s="43"/>
      <c r="BO94" s="43"/>
      <c r="BP94" s="43"/>
      <c r="BQ94" s="43"/>
      <c r="BR94" s="43"/>
      <c r="BS94" s="43"/>
      <c r="BT94" s="43"/>
      <c r="BU94" s="43"/>
      <c r="BV94" s="46"/>
      <c r="BW94" s="45"/>
      <c r="BX94" s="45"/>
      <c r="BY94" s="45"/>
      <c r="BZ94" s="46"/>
      <c r="CA94" s="45"/>
      <c r="CB94" s="45"/>
      <c r="CC94" s="45"/>
      <c r="CD94" s="45"/>
      <c r="CE94" s="43"/>
      <c r="CF94" s="43"/>
      <c r="CG94" s="43"/>
      <c r="CH94" s="47"/>
      <c r="CI94" s="117"/>
    </row>
    <row r="95" spans="1:87" ht="15" x14ac:dyDescent="0.25">
      <c r="A95" s="545">
        <f t="shared" si="11"/>
        <v>0</v>
      </c>
      <c r="B95" s="115"/>
      <c r="C95" s="116" t="s">
        <v>440</v>
      </c>
      <c r="D95" s="42">
        <v>3</v>
      </c>
      <c r="E95" s="63" t="s">
        <v>109</v>
      </c>
      <c r="F95" s="64">
        <v>5.7524747588981571</v>
      </c>
      <c r="G95" s="65">
        <v>5.8291589514716033</v>
      </c>
      <c r="H95" s="65">
        <v>9.9060959568607849</v>
      </c>
      <c r="I95" s="63">
        <v>78.236297389591613</v>
      </c>
      <c r="J95" s="63">
        <v>105.52950347905849</v>
      </c>
      <c r="K95" s="63">
        <v>885.69862980352775</v>
      </c>
      <c r="L95" s="63">
        <v>167.77533844453041</v>
      </c>
      <c r="M95" s="63">
        <v>228.61116469858416</v>
      </c>
      <c r="N95" s="63">
        <v>372.98773443759217</v>
      </c>
      <c r="O95" s="63">
        <v>281.60311190556081</v>
      </c>
      <c r="P95" s="63">
        <v>43.625317672992445</v>
      </c>
      <c r="Q95" s="63">
        <v>73.022610895928921</v>
      </c>
      <c r="R95" s="63">
        <v>81.316671082030325</v>
      </c>
      <c r="S95" s="66">
        <v>114.95793123612282</v>
      </c>
      <c r="T95" s="65">
        <v>8.2477590000000003</v>
      </c>
      <c r="U95" s="65">
        <v>3.7639825847819997</v>
      </c>
      <c r="V95" s="65">
        <v>2.3047090000000003</v>
      </c>
      <c r="W95" s="66">
        <v>30.298954500000004</v>
      </c>
      <c r="X95" s="65">
        <v>0.359815</v>
      </c>
      <c r="Y95" s="65">
        <v>6.2417959999999999</v>
      </c>
      <c r="Z95" s="65">
        <v>2.0269299999999997</v>
      </c>
      <c r="AA95" s="65">
        <v>8.8359645000000011</v>
      </c>
      <c r="AB95" s="63">
        <v>250</v>
      </c>
      <c r="AC95" s="63">
        <v>89.901839999999993</v>
      </c>
      <c r="AD95" s="63">
        <v>28.458231999999999</v>
      </c>
      <c r="AE95" s="67">
        <v>0.1</v>
      </c>
      <c r="AF95" s="123">
        <v>0.02</v>
      </c>
      <c r="BB95" s="363"/>
      <c r="BC95" s="344"/>
      <c r="BD95" s="120" t="s">
        <v>348</v>
      </c>
      <c r="BE95" s="121"/>
      <c r="BF95" s="121" t="s">
        <v>438</v>
      </c>
      <c r="BG95" s="55"/>
      <c r="BH95" s="56"/>
      <c r="BI95" s="57"/>
      <c r="BJ95" s="58"/>
      <c r="BK95" s="58"/>
      <c r="BL95" s="56"/>
      <c r="BM95" s="56"/>
      <c r="BN95" s="56"/>
      <c r="BO95" s="56"/>
      <c r="BP95" s="56"/>
      <c r="BQ95" s="56"/>
      <c r="BR95" s="56"/>
      <c r="BS95" s="56"/>
      <c r="BT95" s="56"/>
      <c r="BU95" s="56"/>
      <c r="BV95" s="59"/>
      <c r="BW95" s="58"/>
      <c r="BX95" s="58"/>
      <c r="BY95" s="58"/>
      <c r="BZ95" s="59"/>
      <c r="CA95" s="58"/>
      <c r="CB95" s="58"/>
      <c r="CC95" s="58"/>
      <c r="CD95" s="58"/>
      <c r="CE95" s="56"/>
      <c r="CF95" s="56"/>
      <c r="CG95" s="56"/>
      <c r="CH95" s="60"/>
      <c r="CI95" s="122"/>
    </row>
    <row r="96" spans="1:87" ht="15" x14ac:dyDescent="0.25">
      <c r="A96" s="545">
        <f t="shared" si="11"/>
        <v>0</v>
      </c>
      <c r="B96" s="115"/>
      <c r="C96" s="116" t="s">
        <v>441</v>
      </c>
      <c r="D96" s="42">
        <v>4</v>
      </c>
      <c r="E96" s="63" t="s">
        <v>109</v>
      </c>
      <c r="F96" s="64">
        <v>5.4992945129002893</v>
      </c>
      <c r="G96" s="65">
        <v>5.4952018340321906</v>
      </c>
      <c r="H96" s="65">
        <v>9.5539512845946604</v>
      </c>
      <c r="I96" s="63">
        <v>75.524553987357223</v>
      </c>
      <c r="J96" s="63">
        <v>95.430402655305315</v>
      </c>
      <c r="K96" s="63">
        <v>895.96654693955429</v>
      </c>
      <c r="L96" s="63">
        <v>151.48079798561153</v>
      </c>
      <c r="M96" s="63">
        <v>242.52931243847053</v>
      </c>
      <c r="N96" s="63">
        <v>398.13530213129962</v>
      </c>
      <c r="O96" s="63">
        <v>301.05100578496052</v>
      </c>
      <c r="P96" s="63">
        <v>40.402344229904067</v>
      </c>
      <c r="Q96" s="63">
        <v>70.102912182193592</v>
      </c>
      <c r="R96" s="63">
        <v>79.655360929313048</v>
      </c>
      <c r="S96" s="66">
        <v>104.31951356118647</v>
      </c>
      <c r="T96" s="65">
        <v>8.2477590000000003</v>
      </c>
      <c r="U96" s="65">
        <v>3.5053916963759995</v>
      </c>
      <c r="V96" s="65">
        <v>2.1665820000000005</v>
      </c>
      <c r="W96" s="66">
        <v>27.868954500000005</v>
      </c>
      <c r="X96" s="65">
        <v>0.35585500000000003</v>
      </c>
      <c r="Y96" s="65">
        <v>6.0867719999999998</v>
      </c>
      <c r="Z96" s="65">
        <v>1.82023</v>
      </c>
      <c r="AA96" s="65">
        <v>7.9585714999999997</v>
      </c>
      <c r="AB96" s="63">
        <v>250</v>
      </c>
      <c r="AC96" s="63">
        <v>79.107315</v>
      </c>
      <c r="AD96" s="63">
        <v>26.423232000000006</v>
      </c>
      <c r="AE96" s="67">
        <v>0.1</v>
      </c>
      <c r="AF96" s="123">
        <v>0.02</v>
      </c>
      <c r="BB96" s="363"/>
      <c r="BC96" s="344"/>
      <c r="BD96" s="119" t="s">
        <v>350</v>
      </c>
      <c r="BE96" s="354"/>
      <c r="BF96" s="116" t="s">
        <v>439</v>
      </c>
      <c r="BG96" s="42"/>
      <c r="BH96" s="63"/>
      <c r="BI96" s="64"/>
      <c r="BJ96" s="65"/>
      <c r="BK96" s="65"/>
      <c r="BL96" s="63"/>
      <c r="BM96" s="63"/>
      <c r="BN96" s="63"/>
      <c r="BO96" s="63"/>
      <c r="BP96" s="63"/>
      <c r="BQ96" s="63"/>
      <c r="BR96" s="63"/>
      <c r="BS96" s="63"/>
      <c r="BT96" s="63"/>
      <c r="BU96" s="63"/>
      <c r="BV96" s="66"/>
      <c r="BW96" s="65"/>
      <c r="BX96" s="65"/>
      <c r="BY96" s="65"/>
      <c r="BZ96" s="66"/>
      <c r="CA96" s="65"/>
      <c r="CB96" s="65"/>
      <c r="CC96" s="65"/>
      <c r="CD96" s="65"/>
      <c r="CE96" s="63"/>
      <c r="CF96" s="63"/>
      <c r="CG96" s="63"/>
      <c r="CH96" s="67"/>
      <c r="CI96" s="123"/>
    </row>
    <row r="97" spans="1:87" ht="15" x14ac:dyDescent="0.25">
      <c r="A97" s="545">
        <f t="shared" si="11"/>
        <v>0</v>
      </c>
      <c r="B97" s="115"/>
      <c r="C97" s="116" t="s">
        <v>442</v>
      </c>
      <c r="D97" s="42">
        <v>5</v>
      </c>
      <c r="E97" s="63" t="s">
        <v>109</v>
      </c>
      <c r="F97" s="64">
        <v>5.0527657728657482</v>
      </c>
      <c r="G97" s="65">
        <v>4.9357993709183798</v>
      </c>
      <c r="H97" s="65">
        <v>8.8956421420145428</v>
      </c>
      <c r="I97" s="63">
        <v>70.110657311985335</v>
      </c>
      <c r="J97" s="63">
        <v>82.733780487510487</v>
      </c>
      <c r="K97" s="63">
        <v>897.0996086454536</v>
      </c>
      <c r="L97" s="63">
        <v>131.22725139786436</v>
      </c>
      <c r="M97" s="63">
        <v>268.19061626442749</v>
      </c>
      <c r="N97" s="63">
        <v>433.5465879000763</v>
      </c>
      <c r="O97" s="63">
        <v>327.00220725157493</v>
      </c>
      <c r="P97" s="63">
        <v>35.517941675728032</v>
      </c>
      <c r="Q97" s="63">
        <v>65.744867963047938</v>
      </c>
      <c r="R97" s="63">
        <v>77.614134302238043</v>
      </c>
      <c r="S97" s="66">
        <v>103.73793807270124</v>
      </c>
      <c r="T97" s="65">
        <v>8.2477590000000003</v>
      </c>
      <c r="U97" s="65">
        <v>3.2468008079699993</v>
      </c>
      <c r="V97" s="65">
        <v>2.0724550000000006</v>
      </c>
      <c r="W97" s="66">
        <v>24.538954500000003</v>
      </c>
      <c r="X97" s="65">
        <v>0.33629500000000001</v>
      </c>
      <c r="Y97" s="65">
        <v>5.7015080000000005</v>
      </c>
      <c r="Z97" s="65">
        <v>1.6420300000000001</v>
      </c>
      <c r="AA97" s="65">
        <v>7.3311204999999999</v>
      </c>
      <c r="AB97" s="63">
        <v>150</v>
      </c>
      <c r="AC97" s="63">
        <v>69.907110000000003</v>
      </c>
      <c r="AD97" s="63">
        <v>24.938232000000003</v>
      </c>
      <c r="AE97" s="67">
        <v>0.1</v>
      </c>
      <c r="AF97" s="123">
        <v>0.02</v>
      </c>
      <c r="BB97" s="363"/>
      <c r="BC97" s="344"/>
      <c r="BD97" s="115"/>
      <c r="BE97" s="116"/>
      <c r="BF97" s="116" t="s">
        <v>440</v>
      </c>
      <c r="BG97" s="42"/>
      <c r="BH97" s="63"/>
      <c r="BI97" s="64"/>
      <c r="BJ97" s="65"/>
      <c r="BK97" s="65"/>
      <c r="BL97" s="63"/>
      <c r="BM97" s="63"/>
      <c r="BN97" s="63"/>
      <c r="BO97" s="63"/>
      <c r="BP97" s="63"/>
      <c r="BQ97" s="63"/>
      <c r="BR97" s="63"/>
      <c r="BS97" s="63"/>
      <c r="BT97" s="63"/>
      <c r="BU97" s="63"/>
      <c r="BV97" s="66"/>
      <c r="BW97" s="65"/>
      <c r="BX97" s="65"/>
      <c r="BY97" s="65"/>
      <c r="BZ97" s="66"/>
      <c r="CA97" s="65"/>
      <c r="CB97" s="65"/>
      <c r="CC97" s="65"/>
      <c r="CD97" s="65"/>
      <c r="CE97" s="63"/>
      <c r="CF97" s="63"/>
      <c r="CG97" s="63"/>
      <c r="CH97" s="67"/>
      <c r="CI97" s="123"/>
    </row>
    <row r="98" spans="1:87" ht="15" x14ac:dyDescent="0.25">
      <c r="A98" s="545">
        <f t="shared" si="11"/>
        <v>0</v>
      </c>
      <c r="B98" s="120" t="str">
        <f>IF($BE$6=1,BD100,BD101)</f>
        <v>L 2c+</v>
      </c>
      <c r="C98" s="121" t="s">
        <v>443</v>
      </c>
      <c r="D98" s="55">
        <v>1</v>
      </c>
      <c r="E98" s="78" t="s">
        <v>109</v>
      </c>
      <c r="F98" s="79">
        <v>6.2889037939674406</v>
      </c>
      <c r="G98" s="80">
        <v>6.508105039026411</v>
      </c>
      <c r="H98" s="80">
        <v>10.676735177943854</v>
      </c>
      <c r="I98" s="78">
        <v>83.663266450098149</v>
      </c>
      <c r="J98" s="78">
        <v>150.20073860656606</v>
      </c>
      <c r="K98" s="78">
        <v>868.18755964589116</v>
      </c>
      <c r="L98" s="78">
        <v>241.3406819449057</v>
      </c>
      <c r="M98" s="78">
        <v>181.10474858170537</v>
      </c>
      <c r="N98" s="78">
        <v>275.96793299101398</v>
      </c>
      <c r="O98" s="78">
        <v>239.03550872797109</v>
      </c>
      <c r="P98" s="78">
        <v>33.637042217130478</v>
      </c>
      <c r="Q98" s="78">
        <v>77.7956981220388</v>
      </c>
      <c r="R98" s="78">
        <v>86.599414416714751</v>
      </c>
      <c r="S98" s="81">
        <v>133.52869471603779</v>
      </c>
      <c r="T98" s="80">
        <v>13.622166093483948</v>
      </c>
      <c r="U98" s="80">
        <v>3.7286520362568947</v>
      </c>
      <c r="V98" s="80">
        <v>3.0967760865556793</v>
      </c>
      <c r="W98" s="81">
        <v>28.50985321442154</v>
      </c>
      <c r="X98" s="80">
        <v>0.32093500000000003</v>
      </c>
      <c r="Y98" s="80">
        <v>5.8611240000000002</v>
      </c>
      <c r="Z98" s="80">
        <v>2.7923042980604813</v>
      </c>
      <c r="AA98" s="80">
        <v>12.121989000000001</v>
      </c>
      <c r="AB98" s="78">
        <v>400</v>
      </c>
      <c r="AC98" s="78">
        <v>145.27785749999998</v>
      </c>
      <c r="AD98" s="78">
        <v>35.827181500000009</v>
      </c>
      <c r="AE98" s="82">
        <v>0.3</v>
      </c>
      <c r="AF98" s="125">
        <v>0.02</v>
      </c>
      <c r="BB98" s="363"/>
      <c r="BC98" s="344"/>
      <c r="BD98" s="115"/>
      <c r="BE98" s="116"/>
      <c r="BF98" s="116" t="s">
        <v>441</v>
      </c>
      <c r="BG98" s="42"/>
      <c r="BH98" s="63"/>
      <c r="BI98" s="64"/>
      <c r="BJ98" s="65"/>
      <c r="BK98" s="65"/>
      <c r="BL98" s="63"/>
      <c r="BM98" s="63"/>
      <c r="BN98" s="63"/>
      <c r="BO98" s="63"/>
      <c r="BP98" s="63"/>
      <c r="BQ98" s="63"/>
      <c r="BR98" s="63"/>
      <c r="BS98" s="63"/>
      <c r="BT98" s="63"/>
      <c r="BU98" s="63"/>
      <c r="BV98" s="66"/>
      <c r="BW98" s="65"/>
      <c r="BX98" s="65"/>
      <c r="BY98" s="65"/>
      <c r="BZ98" s="66"/>
      <c r="CA98" s="65"/>
      <c r="CB98" s="65"/>
      <c r="CC98" s="65"/>
      <c r="CD98" s="65"/>
      <c r="CE98" s="63"/>
      <c r="CF98" s="63"/>
      <c r="CG98" s="63"/>
      <c r="CH98" s="67"/>
      <c r="CI98" s="123"/>
    </row>
    <row r="99" spans="1:87" ht="15" x14ac:dyDescent="0.25">
      <c r="A99" s="545">
        <f t="shared" si="11"/>
        <v>0</v>
      </c>
      <c r="B99" s="119"/>
      <c r="C99" s="116" t="s">
        <v>444</v>
      </c>
      <c r="D99" s="42">
        <v>2</v>
      </c>
      <c r="E99" s="83" t="s">
        <v>109</v>
      </c>
      <c r="F99" s="84">
        <v>6.0934789144285189</v>
      </c>
      <c r="G99" s="85">
        <v>6.2533649209650886</v>
      </c>
      <c r="H99" s="85">
        <v>10.405293650407128</v>
      </c>
      <c r="I99" s="83">
        <v>81.962488731418205</v>
      </c>
      <c r="J99" s="83">
        <v>137.91179560901347</v>
      </c>
      <c r="K99" s="83">
        <v>875.64234723025572</v>
      </c>
      <c r="L99" s="83">
        <v>220.89817178207019</v>
      </c>
      <c r="M99" s="83">
        <v>192.70679137681665</v>
      </c>
      <c r="N99" s="83">
        <v>290.68819697058399</v>
      </c>
      <c r="O99" s="83">
        <v>247.86696417954843</v>
      </c>
      <c r="P99" s="83">
        <v>38.10282627517919</v>
      </c>
      <c r="Q99" s="83">
        <v>75.67659754000573</v>
      </c>
      <c r="R99" s="83">
        <v>85.388346975943961</v>
      </c>
      <c r="S99" s="86">
        <v>125.62861544554455</v>
      </c>
      <c r="T99" s="85">
        <v>13.622166093483948</v>
      </c>
      <c r="U99" s="85">
        <v>3.5034339971500024</v>
      </c>
      <c r="V99" s="85">
        <v>2.8386580487775839</v>
      </c>
      <c r="W99" s="86">
        <v>27.943559531589774</v>
      </c>
      <c r="X99" s="85">
        <v>0.34817500000000001</v>
      </c>
      <c r="Y99" s="85">
        <v>6.1665799999999997</v>
      </c>
      <c r="Z99" s="85">
        <v>2.5287042980604815</v>
      </c>
      <c r="AA99" s="85">
        <v>10.744712000000002</v>
      </c>
      <c r="AB99" s="83">
        <v>250</v>
      </c>
      <c r="AC99" s="83">
        <v>131.2946925</v>
      </c>
      <c r="AD99" s="83">
        <v>32.692181500000004</v>
      </c>
      <c r="AE99" s="87">
        <v>0.1</v>
      </c>
      <c r="AF99" s="126">
        <v>0.02</v>
      </c>
      <c r="BB99" s="363"/>
      <c r="BC99" s="344"/>
      <c r="BD99" s="115"/>
      <c r="BE99" s="116"/>
      <c r="BF99" s="116" t="s">
        <v>442</v>
      </c>
      <c r="BG99" s="42"/>
      <c r="BH99" s="63"/>
      <c r="BI99" s="64"/>
      <c r="BJ99" s="65"/>
      <c r="BK99" s="65"/>
      <c r="BL99" s="63"/>
      <c r="BM99" s="63"/>
      <c r="BN99" s="63"/>
      <c r="BO99" s="63"/>
      <c r="BP99" s="63"/>
      <c r="BQ99" s="63"/>
      <c r="BR99" s="63"/>
      <c r="BS99" s="63"/>
      <c r="BT99" s="63"/>
      <c r="BU99" s="63"/>
      <c r="BV99" s="66"/>
      <c r="BW99" s="65"/>
      <c r="BX99" s="65"/>
      <c r="BY99" s="65"/>
      <c r="BZ99" s="66"/>
      <c r="CA99" s="65"/>
      <c r="CB99" s="65"/>
      <c r="CC99" s="65"/>
      <c r="CD99" s="65"/>
      <c r="CE99" s="63"/>
      <c r="CF99" s="63"/>
      <c r="CG99" s="63"/>
      <c r="CH99" s="67"/>
      <c r="CI99" s="123"/>
    </row>
    <row r="100" spans="1:87" ht="15" x14ac:dyDescent="0.25">
      <c r="A100" s="545">
        <f t="shared" si="11"/>
        <v>0</v>
      </c>
      <c r="B100" s="115"/>
      <c r="C100" s="116" t="s">
        <v>445</v>
      </c>
      <c r="D100" s="42">
        <v>3</v>
      </c>
      <c r="E100" s="83" t="s">
        <v>109</v>
      </c>
      <c r="F100" s="84">
        <v>5.8043420250334954</v>
      </c>
      <c r="G100" s="85">
        <v>5.8806256743528795</v>
      </c>
      <c r="H100" s="85">
        <v>9.9966171635441565</v>
      </c>
      <c r="I100" s="83">
        <v>79.302075880590792</v>
      </c>
      <c r="J100" s="83">
        <v>128.64425240108807</v>
      </c>
      <c r="K100" s="83">
        <v>879.81999439576839</v>
      </c>
      <c r="L100" s="83">
        <v>205.56434800634747</v>
      </c>
      <c r="M100" s="83">
        <v>210.48093511453445</v>
      </c>
      <c r="N100" s="83">
        <v>313.41948665042247</v>
      </c>
      <c r="O100" s="83">
        <v>269.07626004224892</v>
      </c>
      <c r="P100" s="83">
        <v>36.461325501698703</v>
      </c>
      <c r="Q100" s="83">
        <v>72.657735335481988</v>
      </c>
      <c r="R100" s="83">
        <v>84.348768763419557</v>
      </c>
      <c r="S100" s="86">
        <v>121.39149846969302</v>
      </c>
      <c r="T100" s="85">
        <v>13.622166093483948</v>
      </c>
      <c r="U100" s="85">
        <v>3.2782159580431105</v>
      </c>
      <c r="V100" s="85">
        <v>2.6307648566049933</v>
      </c>
      <c r="W100" s="86">
        <v>26.568274873284047</v>
      </c>
      <c r="X100" s="85">
        <v>0.359815</v>
      </c>
      <c r="Y100" s="85">
        <v>6.2417959999999999</v>
      </c>
      <c r="Z100" s="85">
        <v>2.2937042980604816</v>
      </c>
      <c r="AA100" s="85">
        <v>9.617377000000003</v>
      </c>
      <c r="AB100" s="83">
        <v>250</v>
      </c>
      <c r="AC100" s="83">
        <v>118.90584749999999</v>
      </c>
      <c r="AD100" s="83">
        <v>30.107181500000003</v>
      </c>
      <c r="AE100" s="87">
        <v>0.1</v>
      </c>
      <c r="AF100" s="126">
        <v>0.02</v>
      </c>
      <c r="BB100" s="363"/>
      <c r="BC100" s="344"/>
      <c r="BD100" s="120" t="s">
        <v>355</v>
      </c>
      <c r="BE100" s="121"/>
      <c r="BF100" s="121" t="s">
        <v>443</v>
      </c>
      <c r="BG100" s="55"/>
      <c r="BH100" s="78"/>
      <c r="BI100" s="79"/>
      <c r="BJ100" s="80"/>
      <c r="BK100" s="80"/>
      <c r="BL100" s="78"/>
      <c r="BM100" s="78"/>
      <c r="BN100" s="78"/>
      <c r="BO100" s="78"/>
      <c r="BP100" s="78"/>
      <c r="BQ100" s="78"/>
      <c r="BR100" s="78"/>
      <c r="BS100" s="78"/>
      <c r="BT100" s="78"/>
      <c r="BU100" s="78"/>
      <c r="BV100" s="81"/>
      <c r="BW100" s="80"/>
      <c r="BX100" s="80"/>
      <c r="BY100" s="80"/>
      <c r="BZ100" s="81"/>
      <c r="CA100" s="80"/>
      <c r="CB100" s="80"/>
      <c r="CC100" s="80"/>
      <c r="CD100" s="80"/>
      <c r="CE100" s="78"/>
      <c r="CF100" s="78"/>
      <c r="CG100" s="78"/>
      <c r="CH100" s="82"/>
      <c r="CI100" s="125"/>
    </row>
    <row r="101" spans="1:87" ht="15" x14ac:dyDescent="0.25">
      <c r="A101" s="545">
        <f t="shared" si="11"/>
        <v>0</v>
      </c>
      <c r="B101" s="115"/>
      <c r="C101" s="116" t="s">
        <v>446</v>
      </c>
      <c r="D101" s="42">
        <v>4</v>
      </c>
      <c r="E101" s="83" t="s">
        <v>109</v>
      </c>
      <c r="F101" s="84">
        <v>5.6263771418678896</v>
      </c>
      <c r="G101" s="85">
        <v>5.6467035696884347</v>
      </c>
      <c r="H101" s="85">
        <v>9.7484864570211336</v>
      </c>
      <c r="I101" s="83">
        <v>77.707784309260035</v>
      </c>
      <c r="J101" s="83">
        <v>119.15263430703716</v>
      </c>
      <c r="K101" s="83">
        <v>888.08498896247238</v>
      </c>
      <c r="L101" s="83">
        <v>189.93123036144576</v>
      </c>
      <c r="M101" s="83">
        <v>228.20163201420513</v>
      </c>
      <c r="N101" s="83">
        <v>333.98148023959732</v>
      </c>
      <c r="O101" s="83">
        <v>292.86559787878787</v>
      </c>
      <c r="P101" s="83">
        <v>32.616578049893953</v>
      </c>
      <c r="Q101" s="83">
        <v>70.648743326763991</v>
      </c>
      <c r="R101" s="83">
        <v>83.088460571677274</v>
      </c>
      <c r="S101" s="86">
        <v>112.81914893617022</v>
      </c>
      <c r="T101" s="85">
        <v>13.622166093483948</v>
      </c>
      <c r="U101" s="85">
        <v>3.0529979189362182</v>
      </c>
      <c r="V101" s="85">
        <v>2.4730965100379096</v>
      </c>
      <c r="W101" s="86">
        <v>24.383999239504366</v>
      </c>
      <c r="X101" s="85">
        <v>0.35585500000000003</v>
      </c>
      <c r="Y101" s="85">
        <v>6.0867719999999998</v>
      </c>
      <c r="Z101" s="85">
        <v>2.0873042980604817</v>
      </c>
      <c r="AA101" s="85">
        <v>8.7399839999999998</v>
      </c>
      <c r="AB101" s="83">
        <v>250</v>
      </c>
      <c r="AC101" s="83">
        <v>108.1113225</v>
      </c>
      <c r="AD101" s="83">
        <v>28.07218150000001</v>
      </c>
      <c r="AE101" s="87">
        <v>0.1</v>
      </c>
      <c r="AF101" s="126">
        <v>0.02</v>
      </c>
      <c r="BB101" s="363"/>
      <c r="BC101" s="344"/>
      <c r="BD101" s="119" t="s">
        <v>357</v>
      </c>
      <c r="BE101" s="354"/>
      <c r="BF101" s="116" t="s">
        <v>444</v>
      </c>
      <c r="BG101" s="42"/>
      <c r="BH101" s="83"/>
      <c r="BI101" s="84"/>
      <c r="BJ101" s="85"/>
      <c r="BK101" s="85"/>
      <c r="BL101" s="83"/>
      <c r="BM101" s="83"/>
      <c r="BN101" s="83"/>
      <c r="BO101" s="83"/>
      <c r="BP101" s="83"/>
      <c r="BQ101" s="83"/>
      <c r="BR101" s="83"/>
      <c r="BS101" s="83"/>
      <c r="BT101" s="83"/>
      <c r="BU101" s="83"/>
      <c r="BV101" s="86"/>
      <c r="BW101" s="85"/>
      <c r="BX101" s="85"/>
      <c r="BY101" s="85"/>
      <c r="BZ101" s="86"/>
      <c r="CA101" s="85"/>
      <c r="CB101" s="85"/>
      <c r="CC101" s="85"/>
      <c r="CD101" s="85"/>
      <c r="CE101" s="83"/>
      <c r="CF101" s="83"/>
      <c r="CG101" s="83"/>
      <c r="CH101" s="87"/>
      <c r="CI101" s="126"/>
    </row>
    <row r="102" spans="1:87" ht="15" x14ac:dyDescent="0.25">
      <c r="A102" s="545">
        <f t="shared" si="11"/>
        <v>0</v>
      </c>
      <c r="B102" s="115"/>
      <c r="C102" s="116" t="s">
        <v>447</v>
      </c>
      <c r="D102" s="42">
        <v>5</v>
      </c>
      <c r="E102" s="83" t="s">
        <v>109</v>
      </c>
      <c r="F102" s="84">
        <v>5.0654751227412929</v>
      </c>
      <c r="G102" s="85">
        <v>4.9321476182534729</v>
      </c>
      <c r="H102" s="85">
        <v>8.9341941832183771</v>
      </c>
      <c r="I102" s="83">
        <v>72.060256896574487</v>
      </c>
      <c r="J102" s="83">
        <v>106.36603967091428</v>
      </c>
      <c r="K102" s="83">
        <v>894.04016957757733</v>
      </c>
      <c r="L102" s="83">
        <v>169.10151492637999</v>
      </c>
      <c r="M102" s="83">
        <v>264.93665777831916</v>
      </c>
      <c r="N102" s="83">
        <v>385.05278241538787</v>
      </c>
      <c r="O102" s="83">
        <v>324.95378776381136</v>
      </c>
      <c r="P102" s="83">
        <v>27.710557653756506</v>
      </c>
      <c r="Q102" s="83">
        <v>64.651263836870697</v>
      </c>
      <c r="R102" s="83">
        <v>81.298056601277736</v>
      </c>
      <c r="S102" s="83">
        <v>106.8263762730361</v>
      </c>
      <c r="T102" s="85">
        <v>13.622166093483948</v>
      </c>
      <c r="U102" s="85">
        <v>2.8277798798293254</v>
      </c>
      <c r="V102" s="85">
        <v>2.3656530090763312</v>
      </c>
      <c r="W102" s="83">
        <v>21.390732630250728</v>
      </c>
      <c r="X102" s="85">
        <v>0.33629500000000001</v>
      </c>
      <c r="Y102" s="85">
        <v>5.7015080000000005</v>
      </c>
      <c r="Z102" s="85">
        <v>1.9095042980604815</v>
      </c>
      <c r="AA102" s="85">
        <v>8.1125330000000009</v>
      </c>
      <c r="AB102" s="83">
        <v>150</v>
      </c>
      <c r="AC102" s="83">
        <v>98.911117499999989</v>
      </c>
      <c r="AD102" s="83">
        <v>26.587181500000007</v>
      </c>
      <c r="AE102" s="87">
        <v>0.1</v>
      </c>
      <c r="AF102" s="126">
        <v>0.02</v>
      </c>
      <c r="BB102" s="363"/>
      <c r="BC102" s="344"/>
      <c r="BD102" s="115"/>
      <c r="BE102" s="116"/>
      <c r="BF102" s="116" t="s">
        <v>445</v>
      </c>
      <c r="BG102" s="42"/>
      <c r="BH102" s="83"/>
      <c r="BI102" s="84"/>
      <c r="BJ102" s="85"/>
      <c r="BK102" s="85"/>
      <c r="BL102" s="83"/>
      <c r="BM102" s="83"/>
      <c r="BN102" s="83"/>
      <c r="BO102" s="83"/>
      <c r="BP102" s="83"/>
      <c r="BQ102" s="83"/>
      <c r="BR102" s="83"/>
      <c r="BS102" s="83"/>
      <c r="BT102" s="83"/>
      <c r="BU102" s="83"/>
      <c r="BV102" s="86"/>
      <c r="BW102" s="85"/>
      <c r="BX102" s="85"/>
      <c r="BY102" s="85"/>
      <c r="BZ102" s="86"/>
      <c r="CA102" s="85"/>
      <c r="CB102" s="85"/>
      <c r="CC102" s="85"/>
      <c r="CD102" s="85"/>
      <c r="CE102" s="83"/>
      <c r="CF102" s="83"/>
      <c r="CG102" s="83"/>
      <c r="CH102" s="87"/>
      <c r="CI102" s="126"/>
    </row>
    <row r="103" spans="1:87" ht="15" x14ac:dyDescent="0.25">
      <c r="A103" s="545">
        <f t="shared" si="11"/>
        <v>0</v>
      </c>
      <c r="B103" s="120" t="str">
        <f>IF($BE$6=1,BD105,BD106)</f>
        <v>DF 2c+</v>
      </c>
      <c r="C103" s="121" t="s">
        <v>448</v>
      </c>
      <c r="D103" s="55">
        <v>1</v>
      </c>
      <c r="E103" s="56" t="s">
        <v>109</v>
      </c>
      <c r="F103" s="57">
        <v>6.0128457574112808</v>
      </c>
      <c r="G103" s="58">
        <v>6.1962185861650205</v>
      </c>
      <c r="H103" s="58">
        <v>10.238341499537324</v>
      </c>
      <c r="I103" s="56">
        <v>80.327240280003224</v>
      </c>
      <c r="J103" s="56">
        <v>121.4200810154725</v>
      </c>
      <c r="K103" s="56">
        <v>859.67323662640092</v>
      </c>
      <c r="L103" s="56">
        <v>193.82134920980857</v>
      </c>
      <c r="M103" s="56">
        <v>171.22655579525286</v>
      </c>
      <c r="N103" s="56">
        <v>269.50400694464173</v>
      </c>
      <c r="O103" s="56">
        <v>236.31915070350001</v>
      </c>
      <c r="P103" s="56">
        <v>33.628531563021589</v>
      </c>
      <c r="Q103" s="56">
        <v>76.827021350209662</v>
      </c>
      <c r="R103" s="56">
        <v>83.850079867214177</v>
      </c>
      <c r="S103" s="59">
        <v>141.6121328723867</v>
      </c>
      <c r="T103" s="58">
        <v>10.025686</v>
      </c>
      <c r="U103" s="58">
        <v>4.5114903576359993</v>
      </c>
      <c r="V103" s="58">
        <v>3.3404580000000004</v>
      </c>
      <c r="W103" s="59">
        <v>33.55209</v>
      </c>
      <c r="X103" s="58">
        <v>0.32093500000000003</v>
      </c>
      <c r="Y103" s="58">
        <v>4.6521173333333321</v>
      </c>
      <c r="Z103" s="58">
        <v>2.52583</v>
      </c>
      <c r="AA103" s="58">
        <v>13.484614000000001</v>
      </c>
      <c r="AB103" s="56">
        <v>400</v>
      </c>
      <c r="AC103" s="56">
        <v>116.27384999999998</v>
      </c>
      <c r="AD103" s="56">
        <v>40.737818000000004</v>
      </c>
      <c r="AE103" s="60">
        <v>0.3</v>
      </c>
      <c r="AF103" s="122">
        <v>0.02</v>
      </c>
      <c r="BB103" s="363"/>
      <c r="BC103" s="344"/>
      <c r="BD103" s="115"/>
      <c r="BE103" s="116"/>
      <c r="BF103" s="116" t="s">
        <v>446</v>
      </c>
      <c r="BG103" s="42"/>
      <c r="BH103" s="83"/>
      <c r="BI103" s="84"/>
      <c r="BJ103" s="85"/>
      <c r="BK103" s="85"/>
      <c r="BL103" s="83"/>
      <c r="BM103" s="83"/>
      <c r="BN103" s="83"/>
      <c r="BO103" s="83"/>
      <c r="BP103" s="83"/>
      <c r="BQ103" s="83"/>
      <c r="BR103" s="83"/>
      <c r="BS103" s="83"/>
      <c r="BT103" s="83"/>
      <c r="BU103" s="83"/>
      <c r="BV103" s="86"/>
      <c r="BW103" s="85"/>
      <c r="BX103" s="85"/>
      <c r="BY103" s="85"/>
      <c r="BZ103" s="86"/>
      <c r="CA103" s="85"/>
      <c r="CB103" s="85"/>
      <c r="CC103" s="85"/>
      <c r="CD103" s="85"/>
      <c r="CE103" s="83"/>
      <c r="CF103" s="83"/>
      <c r="CG103" s="83"/>
      <c r="CH103" s="87"/>
      <c r="CI103" s="126"/>
    </row>
    <row r="104" spans="1:87" ht="15" x14ac:dyDescent="0.25">
      <c r="A104" s="545">
        <f t="shared" si="11"/>
        <v>0</v>
      </c>
      <c r="B104" s="119"/>
      <c r="C104" s="116" t="s">
        <v>449</v>
      </c>
      <c r="D104" s="42">
        <v>2</v>
      </c>
      <c r="E104" s="63" t="s">
        <v>109</v>
      </c>
      <c r="F104" s="64">
        <v>5.9590115651182582</v>
      </c>
      <c r="G104" s="65">
        <v>6.1275518522595132</v>
      </c>
      <c r="H104" s="65">
        <v>10.161789794635245</v>
      </c>
      <c r="I104" s="63">
        <v>79.778473370649607</v>
      </c>
      <c r="J104" s="63">
        <v>115.50646642633644</v>
      </c>
      <c r="K104" s="63">
        <v>862.71651084650102</v>
      </c>
      <c r="L104" s="63">
        <v>184.11143658396969</v>
      </c>
      <c r="M104" s="63">
        <v>175.46693363895434</v>
      </c>
      <c r="N104" s="63">
        <v>273.16091770206651</v>
      </c>
      <c r="O104" s="63">
        <v>239.58145564362152</v>
      </c>
      <c r="P104" s="63">
        <v>41.200547102709706</v>
      </c>
      <c r="Q104" s="63">
        <v>76.354030563494845</v>
      </c>
      <c r="R104" s="63">
        <v>83.064418936266918</v>
      </c>
      <c r="S104" s="66">
        <v>138.56928605263158</v>
      </c>
      <c r="T104" s="65">
        <v>10.025686</v>
      </c>
      <c r="U104" s="65">
        <v>4.2320017152719993</v>
      </c>
      <c r="V104" s="65">
        <v>3.1143310000000008</v>
      </c>
      <c r="W104" s="66">
        <v>32.922090000000004</v>
      </c>
      <c r="X104" s="65">
        <v>0.34817500000000001</v>
      </c>
      <c r="Y104" s="65">
        <v>4.9575733333333334</v>
      </c>
      <c r="Z104" s="65">
        <v>2.26213</v>
      </c>
      <c r="AA104" s="65">
        <v>12.107337000000001</v>
      </c>
      <c r="AB104" s="63">
        <v>250</v>
      </c>
      <c r="AC104" s="63">
        <v>102.290685</v>
      </c>
      <c r="AD104" s="63">
        <v>37.602817999999999</v>
      </c>
      <c r="AE104" s="67">
        <v>0.1</v>
      </c>
      <c r="AF104" s="123">
        <v>0.02</v>
      </c>
      <c r="BB104" s="363"/>
      <c r="BC104" s="344"/>
      <c r="BD104" s="115"/>
      <c r="BE104" s="116"/>
      <c r="BF104" s="116" t="s">
        <v>447</v>
      </c>
      <c r="BG104" s="42"/>
      <c r="BH104" s="83"/>
      <c r="BI104" s="84"/>
      <c r="BJ104" s="85"/>
      <c r="BK104" s="85"/>
      <c r="BL104" s="83"/>
      <c r="BM104" s="83"/>
      <c r="BN104" s="83"/>
      <c r="BO104" s="83"/>
      <c r="BP104" s="83"/>
      <c r="BQ104" s="83"/>
      <c r="BR104" s="83"/>
      <c r="BS104" s="83"/>
      <c r="BT104" s="83"/>
      <c r="BU104" s="83"/>
      <c r="BV104" s="83"/>
      <c r="BW104" s="85"/>
      <c r="BX104" s="85"/>
      <c r="BY104" s="85"/>
      <c r="BZ104" s="83"/>
      <c r="CA104" s="85"/>
      <c r="CB104" s="85"/>
      <c r="CC104" s="85"/>
      <c r="CD104" s="85"/>
      <c r="CE104" s="83"/>
      <c r="CF104" s="83"/>
      <c r="CG104" s="83"/>
      <c r="CH104" s="87"/>
      <c r="CI104" s="126"/>
    </row>
    <row r="105" spans="1:87" ht="15" x14ac:dyDescent="0.25">
      <c r="A105" s="545">
        <f t="shared" si="11"/>
        <v>0</v>
      </c>
      <c r="B105" s="115"/>
      <c r="C105" s="116" t="s">
        <v>450</v>
      </c>
      <c r="D105" s="42">
        <v>3</v>
      </c>
      <c r="E105" s="63" t="s">
        <v>109</v>
      </c>
      <c r="F105" s="64">
        <v>5.8606843231626469</v>
      </c>
      <c r="G105" s="65">
        <v>6.0030972115429941</v>
      </c>
      <c r="H105" s="65">
        <v>10.020661539503664</v>
      </c>
      <c r="I105" s="63">
        <v>78.64894083662773</v>
      </c>
      <c r="J105" s="63">
        <v>106.32907907948562</v>
      </c>
      <c r="K105" s="63">
        <v>866.32439846636203</v>
      </c>
      <c r="L105" s="63">
        <v>169.14292961538462</v>
      </c>
      <c r="M105" s="63">
        <v>182.4169281201502</v>
      </c>
      <c r="N105" s="63">
        <v>281.34260224733526</v>
      </c>
      <c r="O105" s="63">
        <v>245.43217068892903</v>
      </c>
      <c r="P105" s="63">
        <v>34.612380111270816</v>
      </c>
      <c r="Q105" s="63">
        <v>75.519248274927293</v>
      </c>
      <c r="R105" s="63">
        <v>81.763901248728658</v>
      </c>
      <c r="S105" s="66">
        <v>134.60879112190793</v>
      </c>
      <c r="T105" s="65">
        <v>10.025686</v>
      </c>
      <c r="U105" s="65">
        <v>3.9525130729079994</v>
      </c>
      <c r="V105" s="65">
        <v>2.9322040000000005</v>
      </c>
      <c r="W105" s="66">
        <v>31.39209</v>
      </c>
      <c r="X105" s="65">
        <v>0.359815</v>
      </c>
      <c r="Y105" s="65">
        <v>5.0327893333333336</v>
      </c>
      <c r="Z105" s="65">
        <v>2.0269299999999997</v>
      </c>
      <c r="AA105" s="65">
        <v>10.980002000000002</v>
      </c>
      <c r="AB105" s="63">
        <v>250</v>
      </c>
      <c r="AC105" s="63">
        <v>89.901839999999993</v>
      </c>
      <c r="AD105" s="63">
        <v>35.017817999999998</v>
      </c>
      <c r="AE105" s="67">
        <v>0.1</v>
      </c>
      <c r="AF105" s="123">
        <v>0.02</v>
      </c>
      <c r="BB105" s="363"/>
      <c r="BC105" s="344"/>
      <c r="BD105" s="120" t="s">
        <v>362</v>
      </c>
      <c r="BE105" s="121"/>
      <c r="BF105" s="121" t="s">
        <v>448</v>
      </c>
      <c r="BG105" s="55"/>
      <c r="BH105" s="56"/>
      <c r="BI105" s="57"/>
      <c r="BJ105" s="58"/>
      <c r="BK105" s="58"/>
      <c r="BL105" s="56"/>
      <c r="BM105" s="56"/>
      <c r="BN105" s="56"/>
      <c r="BO105" s="56"/>
      <c r="BP105" s="56"/>
      <c r="BQ105" s="56"/>
      <c r="BR105" s="56"/>
      <c r="BS105" s="56"/>
      <c r="BT105" s="56"/>
      <c r="BU105" s="56"/>
      <c r="BV105" s="59"/>
      <c r="BW105" s="58"/>
      <c r="BX105" s="58"/>
      <c r="BY105" s="58"/>
      <c r="BZ105" s="59"/>
      <c r="CA105" s="58"/>
      <c r="CB105" s="58"/>
      <c r="CC105" s="58"/>
      <c r="CD105" s="58"/>
      <c r="CE105" s="56"/>
      <c r="CF105" s="56"/>
      <c r="CG105" s="56"/>
      <c r="CH105" s="60"/>
      <c r="CI105" s="122"/>
    </row>
    <row r="106" spans="1:87" ht="15" x14ac:dyDescent="0.25">
      <c r="A106" s="545">
        <f t="shared" si="11"/>
        <v>0</v>
      </c>
      <c r="B106" s="115"/>
      <c r="C106" s="116" t="s">
        <v>451</v>
      </c>
      <c r="D106" s="42">
        <v>4</v>
      </c>
      <c r="E106" s="63" t="s">
        <v>109</v>
      </c>
      <c r="F106" s="64">
        <v>5.7967045953563048</v>
      </c>
      <c r="G106" s="65">
        <v>5.9179832477811001</v>
      </c>
      <c r="H106" s="65">
        <v>9.9333321799008871</v>
      </c>
      <c r="I106" s="63">
        <v>77.87165498631029</v>
      </c>
      <c r="J106" s="63">
        <v>99.855781498168625</v>
      </c>
      <c r="K106" s="63">
        <v>871.49221224815437</v>
      </c>
      <c r="L106" s="63">
        <v>158.65257815602837</v>
      </c>
      <c r="M106" s="63">
        <v>188.36500004704698</v>
      </c>
      <c r="N106" s="63">
        <v>289.1760017709546</v>
      </c>
      <c r="O106" s="63">
        <v>253.41453078260864</v>
      </c>
      <c r="P106" s="63">
        <v>32.1177610365418</v>
      </c>
      <c r="Q106" s="63">
        <v>74.822541090985936</v>
      </c>
      <c r="R106" s="63">
        <v>80.738006124967185</v>
      </c>
      <c r="S106" s="66">
        <v>129.28559247840315</v>
      </c>
      <c r="T106" s="65">
        <v>10.025686</v>
      </c>
      <c r="U106" s="65">
        <v>3.6730244305439994</v>
      </c>
      <c r="V106" s="65">
        <v>2.7940770000000001</v>
      </c>
      <c r="W106" s="66">
        <v>28.962090000000003</v>
      </c>
      <c r="X106" s="65">
        <v>0.35585500000000003</v>
      </c>
      <c r="Y106" s="65">
        <v>4.8777653333333335</v>
      </c>
      <c r="Z106" s="65">
        <v>1.82023</v>
      </c>
      <c r="AA106" s="65">
        <v>10.102609000000001</v>
      </c>
      <c r="AB106" s="63">
        <v>250</v>
      </c>
      <c r="AC106" s="63">
        <v>79.107315</v>
      </c>
      <c r="AD106" s="63">
        <v>32.982818000000002</v>
      </c>
      <c r="AE106" s="67">
        <v>0.1</v>
      </c>
      <c r="AF106" s="123">
        <v>0.02</v>
      </c>
      <c r="BB106" s="363"/>
      <c r="BC106" s="344"/>
      <c r="BD106" s="119" t="s">
        <v>364</v>
      </c>
      <c r="BE106" s="354"/>
      <c r="BF106" s="116" t="s">
        <v>449</v>
      </c>
      <c r="BG106" s="42"/>
      <c r="BH106" s="63"/>
      <c r="BI106" s="64"/>
      <c r="BJ106" s="65"/>
      <c r="BK106" s="65"/>
      <c r="BL106" s="63"/>
      <c r="BM106" s="63"/>
      <c r="BN106" s="63"/>
      <c r="BO106" s="63"/>
      <c r="BP106" s="63"/>
      <c r="BQ106" s="63"/>
      <c r="BR106" s="63"/>
      <c r="BS106" s="63"/>
      <c r="BT106" s="63"/>
      <c r="BU106" s="63"/>
      <c r="BV106" s="66"/>
      <c r="BW106" s="65"/>
      <c r="BX106" s="65"/>
      <c r="BY106" s="65"/>
      <c r="BZ106" s="66"/>
      <c r="CA106" s="65"/>
      <c r="CB106" s="65"/>
      <c r="CC106" s="65"/>
      <c r="CD106" s="65"/>
      <c r="CE106" s="63"/>
      <c r="CF106" s="63"/>
      <c r="CG106" s="63"/>
      <c r="CH106" s="67"/>
      <c r="CI106" s="123"/>
    </row>
    <row r="107" spans="1:87" ht="15" x14ac:dyDescent="0.25">
      <c r="A107" s="545">
        <f t="shared" si="11"/>
        <v>0</v>
      </c>
      <c r="B107" s="115"/>
      <c r="C107" s="116" t="s">
        <v>452</v>
      </c>
      <c r="D107" s="42">
        <v>5</v>
      </c>
      <c r="E107" s="63" t="s">
        <v>109</v>
      </c>
      <c r="F107" s="64">
        <v>5.4809105520502834</v>
      </c>
      <c r="G107" s="65">
        <v>5.5120769460291505</v>
      </c>
      <c r="H107" s="65">
        <v>9.4841826847455177</v>
      </c>
      <c r="I107" s="63">
        <v>74.521062424065533</v>
      </c>
      <c r="J107" s="63">
        <v>92.716636483049726</v>
      </c>
      <c r="K107" s="63">
        <v>874.21861675129844</v>
      </c>
      <c r="L107" s="63">
        <v>147.16813429566247</v>
      </c>
      <c r="M107" s="63">
        <v>202.89011212402721</v>
      </c>
      <c r="N107" s="63">
        <v>305.2118356783094</v>
      </c>
      <c r="O107" s="63">
        <v>264.57324358437103</v>
      </c>
      <c r="P107" s="63">
        <v>31.047667333806807</v>
      </c>
      <c r="Q107" s="63">
        <v>71.497839942551622</v>
      </c>
      <c r="R107" s="63">
        <v>79.605640947598914</v>
      </c>
      <c r="S107" s="66">
        <v>126.81602163073622</v>
      </c>
      <c r="T107" s="65">
        <v>10.025686</v>
      </c>
      <c r="U107" s="65">
        <v>3.3935357881799995</v>
      </c>
      <c r="V107" s="65">
        <v>2.6999500000000007</v>
      </c>
      <c r="W107" s="66">
        <v>25.632089999999998</v>
      </c>
      <c r="X107" s="65">
        <v>0.33629500000000001</v>
      </c>
      <c r="Y107" s="65">
        <v>4.4925013333333341</v>
      </c>
      <c r="Z107" s="65">
        <v>1.6420300000000001</v>
      </c>
      <c r="AA107" s="65">
        <v>9.4751580000000004</v>
      </c>
      <c r="AB107" s="63">
        <v>150</v>
      </c>
      <c r="AC107" s="63">
        <v>69.907110000000003</v>
      </c>
      <c r="AD107" s="63">
        <v>31.497818000000002</v>
      </c>
      <c r="AE107" s="67">
        <v>0.1</v>
      </c>
      <c r="AF107" s="123">
        <v>0.02</v>
      </c>
      <c r="BB107" s="363"/>
      <c r="BC107" s="344"/>
      <c r="BD107" s="115"/>
      <c r="BE107" s="116"/>
      <c r="BF107" s="116" t="s">
        <v>450</v>
      </c>
      <c r="BG107" s="42"/>
      <c r="BH107" s="63"/>
      <c r="BI107" s="64"/>
      <c r="BJ107" s="65"/>
      <c r="BK107" s="65"/>
      <c r="BL107" s="63"/>
      <c r="BM107" s="63"/>
      <c r="BN107" s="63"/>
      <c r="BO107" s="63"/>
      <c r="BP107" s="63"/>
      <c r="BQ107" s="63"/>
      <c r="BR107" s="63"/>
      <c r="BS107" s="63"/>
      <c r="BT107" s="63"/>
      <c r="BU107" s="63"/>
      <c r="BV107" s="66"/>
      <c r="BW107" s="65"/>
      <c r="BX107" s="65"/>
      <c r="BY107" s="65"/>
      <c r="BZ107" s="66"/>
      <c r="CA107" s="65"/>
      <c r="CB107" s="65"/>
      <c r="CC107" s="65"/>
      <c r="CD107" s="65"/>
      <c r="CE107" s="63"/>
      <c r="CF107" s="63"/>
      <c r="CG107" s="63"/>
      <c r="CH107" s="67"/>
      <c r="CI107" s="123"/>
    </row>
    <row r="108" spans="1:87" ht="15" x14ac:dyDescent="0.25">
      <c r="A108" s="545">
        <f t="shared" si="11"/>
        <v>0</v>
      </c>
      <c r="B108" s="120" t="str">
        <f>IF($BE$6=1,BD110,BD111)</f>
        <v>DT 2c+</v>
      </c>
      <c r="C108" s="121" t="s">
        <v>453</v>
      </c>
      <c r="D108" s="55">
        <v>1</v>
      </c>
      <c r="E108" s="78" t="s">
        <v>109</v>
      </c>
      <c r="F108" s="79">
        <v>6.0197207110577642</v>
      </c>
      <c r="G108" s="80">
        <v>6.2023811474700539</v>
      </c>
      <c r="H108" s="80">
        <v>10.251106986942609</v>
      </c>
      <c r="I108" s="78">
        <v>80.445477345009323</v>
      </c>
      <c r="J108" s="78">
        <v>123.25482477348768</v>
      </c>
      <c r="K108" s="78">
        <v>858.72865173212506</v>
      </c>
      <c r="L108" s="78">
        <v>196.83428776378085</v>
      </c>
      <c r="M108" s="78">
        <v>186.87591317594925</v>
      </c>
      <c r="N108" s="78">
        <v>292.10475349156826</v>
      </c>
      <c r="O108" s="78">
        <v>248.23358245318533</v>
      </c>
      <c r="P108" s="78">
        <v>38.639457721321598</v>
      </c>
      <c r="Q108" s="78">
        <v>76.7727494500148</v>
      </c>
      <c r="R108" s="78">
        <v>84.062048865337601</v>
      </c>
      <c r="S108" s="81">
        <v>141.78921352533771</v>
      </c>
      <c r="T108" s="80">
        <v>14.629663181625784</v>
      </c>
      <c r="U108" s="80">
        <v>4.7363179216868252</v>
      </c>
      <c r="V108" s="80">
        <v>3.2188763418514434</v>
      </c>
      <c r="W108" s="81">
        <v>33.587768833509728</v>
      </c>
      <c r="X108" s="80">
        <v>0.32093500000000003</v>
      </c>
      <c r="Y108" s="80">
        <v>4.6521173333333321</v>
      </c>
      <c r="Z108" s="80">
        <v>2.6288046038363224</v>
      </c>
      <c r="AA108" s="80">
        <v>13.484614000000001</v>
      </c>
      <c r="AB108" s="78">
        <v>400</v>
      </c>
      <c r="AC108" s="78">
        <v>116.27384999999998</v>
      </c>
      <c r="AD108" s="78">
        <v>40.737818000000004</v>
      </c>
      <c r="AE108" s="82">
        <v>0.3</v>
      </c>
      <c r="AF108" s="125">
        <v>0.02</v>
      </c>
      <c r="BB108" s="363"/>
      <c r="BC108" s="344"/>
      <c r="BD108" s="115"/>
      <c r="BE108" s="116"/>
      <c r="BF108" s="116" t="s">
        <v>451</v>
      </c>
      <c r="BG108" s="42"/>
      <c r="BH108" s="63"/>
      <c r="BI108" s="64"/>
      <c r="BJ108" s="65"/>
      <c r="BK108" s="65"/>
      <c r="BL108" s="63"/>
      <c r="BM108" s="63"/>
      <c r="BN108" s="63"/>
      <c r="BO108" s="63"/>
      <c r="BP108" s="63"/>
      <c r="BQ108" s="63"/>
      <c r="BR108" s="63"/>
      <c r="BS108" s="63"/>
      <c r="BT108" s="63"/>
      <c r="BU108" s="63"/>
      <c r="BV108" s="66"/>
      <c r="BW108" s="65"/>
      <c r="BX108" s="65"/>
      <c r="BY108" s="65"/>
      <c r="BZ108" s="66"/>
      <c r="CA108" s="65"/>
      <c r="CB108" s="65"/>
      <c r="CC108" s="65"/>
      <c r="CD108" s="65"/>
      <c r="CE108" s="63"/>
      <c r="CF108" s="63"/>
      <c r="CG108" s="63"/>
      <c r="CH108" s="67"/>
      <c r="CI108" s="123"/>
    </row>
    <row r="109" spans="1:87" ht="15" x14ac:dyDescent="0.25">
      <c r="A109" s="545">
        <f t="shared" si="11"/>
        <v>0</v>
      </c>
      <c r="B109" s="119"/>
      <c r="C109" s="116" t="s">
        <v>454</v>
      </c>
      <c r="D109" s="42">
        <v>2</v>
      </c>
      <c r="E109" s="83" t="s">
        <v>109</v>
      </c>
      <c r="F109" s="84">
        <v>5.6930882174039201</v>
      </c>
      <c r="G109" s="85">
        <v>5.7829480841186562</v>
      </c>
      <c r="H109" s="85">
        <v>9.7883950872373884</v>
      </c>
      <c r="I109" s="83">
        <v>77.284154621155167</v>
      </c>
      <c r="J109" s="83">
        <v>113.22965547133875</v>
      </c>
      <c r="K109" s="83">
        <v>861.82673163496327</v>
      </c>
      <c r="L109" s="83">
        <v>180.3897065479361</v>
      </c>
      <c r="M109" s="83">
        <v>190.34226982903411</v>
      </c>
      <c r="N109" s="83">
        <v>297.82357480640093</v>
      </c>
      <c r="O109" s="83">
        <v>251.20605858359747</v>
      </c>
      <c r="P109" s="83">
        <v>40.214296670009219</v>
      </c>
      <c r="Q109" s="83">
        <v>73.431220796401689</v>
      </c>
      <c r="R109" s="83">
        <v>82.76235533614306</v>
      </c>
      <c r="S109" s="86">
        <v>138.52023755935846</v>
      </c>
      <c r="T109" s="85">
        <v>14.629663181625784</v>
      </c>
      <c r="U109" s="85">
        <v>4.4502348480890053</v>
      </c>
      <c r="V109" s="85">
        <v>2.9505811787571283</v>
      </c>
      <c r="W109" s="86">
        <v>32.957098900128202</v>
      </c>
      <c r="X109" s="85">
        <v>0.34817500000000001</v>
      </c>
      <c r="Y109" s="85">
        <v>4.9575733333333334</v>
      </c>
      <c r="Z109" s="85">
        <v>2.3652046038363221</v>
      </c>
      <c r="AA109" s="85">
        <v>12.107337000000001</v>
      </c>
      <c r="AB109" s="83">
        <v>250</v>
      </c>
      <c r="AC109" s="83">
        <v>102.290685</v>
      </c>
      <c r="AD109" s="83">
        <v>37.602817999999999</v>
      </c>
      <c r="AE109" s="87">
        <v>0.1</v>
      </c>
      <c r="AF109" s="126">
        <v>0.02</v>
      </c>
      <c r="BB109" s="363"/>
      <c r="BC109" s="344"/>
      <c r="BD109" s="115"/>
      <c r="BE109" s="116"/>
      <c r="BF109" s="116" t="s">
        <v>452</v>
      </c>
      <c r="BG109" s="42"/>
      <c r="BH109" s="63"/>
      <c r="BI109" s="64"/>
      <c r="BJ109" s="65"/>
      <c r="BK109" s="65"/>
      <c r="BL109" s="63"/>
      <c r="BM109" s="63"/>
      <c r="BN109" s="63"/>
      <c r="BO109" s="63"/>
      <c r="BP109" s="63"/>
      <c r="BQ109" s="63"/>
      <c r="BR109" s="63"/>
      <c r="BS109" s="63"/>
      <c r="BT109" s="63"/>
      <c r="BU109" s="63"/>
      <c r="BV109" s="66"/>
      <c r="BW109" s="65"/>
      <c r="BX109" s="65"/>
      <c r="BY109" s="65"/>
      <c r="BZ109" s="66"/>
      <c r="CA109" s="65"/>
      <c r="CB109" s="65"/>
      <c r="CC109" s="65"/>
      <c r="CD109" s="65"/>
      <c r="CE109" s="63"/>
      <c r="CF109" s="63"/>
      <c r="CG109" s="63"/>
      <c r="CH109" s="67"/>
      <c r="CI109" s="123"/>
    </row>
    <row r="110" spans="1:87" ht="15" x14ac:dyDescent="0.25">
      <c r="A110" s="545">
        <f t="shared" si="11"/>
        <v>0</v>
      </c>
      <c r="B110" s="115"/>
      <c r="C110" s="116" t="s">
        <v>455</v>
      </c>
      <c r="D110" s="42">
        <v>3</v>
      </c>
      <c r="E110" s="83" t="s">
        <v>109</v>
      </c>
      <c r="F110" s="84">
        <v>5.3630299094780591</v>
      </c>
      <c r="G110" s="85">
        <v>5.3525867316900682</v>
      </c>
      <c r="H110" s="85">
        <v>9.3240803657422067</v>
      </c>
      <c r="I110" s="83">
        <v>74.263950415475335</v>
      </c>
      <c r="J110" s="83">
        <v>111.76970309128154</v>
      </c>
      <c r="K110" s="83">
        <v>864.82264351824176</v>
      </c>
      <c r="L110" s="83">
        <v>177.99347981900087</v>
      </c>
      <c r="M110" s="83">
        <v>200.43987654606806</v>
      </c>
      <c r="N110" s="83">
        <v>322.4239442020035</v>
      </c>
      <c r="O110" s="83">
        <v>261.01693692540442</v>
      </c>
      <c r="P110" s="83">
        <v>39.33472570546472</v>
      </c>
      <c r="Q110" s="83">
        <v>69.505619065350899</v>
      </c>
      <c r="R110" s="83">
        <v>82.517732763271937</v>
      </c>
      <c r="S110" s="86">
        <v>135.35963322707778</v>
      </c>
      <c r="T110" s="85">
        <v>14.629663181625784</v>
      </c>
      <c r="U110" s="85">
        <v>4.1641517744911871</v>
      </c>
      <c r="V110" s="85">
        <v>2.7344911356889487</v>
      </c>
      <c r="W110" s="86">
        <v>31.425471919058769</v>
      </c>
      <c r="X110" s="85">
        <v>0.359815</v>
      </c>
      <c r="Y110" s="85">
        <v>5.0327893333333336</v>
      </c>
      <c r="Z110" s="85">
        <v>2.1302046038363223</v>
      </c>
      <c r="AA110" s="85">
        <v>10.980002000000002</v>
      </c>
      <c r="AB110" s="83">
        <v>250</v>
      </c>
      <c r="AC110" s="83">
        <v>89.901839999999993</v>
      </c>
      <c r="AD110" s="83">
        <v>35.017817999999998</v>
      </c>
      <c r="AE110" s="87">
        <v>0.1</v>
      </c>
      <c r="AF110" s="126">
        <v>0.02</v>
      </c>
      <c r="BB110" s="363"/>
      <c r="BC110" s="344"/>
      <c r="BD110" s="120" t="s">
        <v>369</v>
      </c>
      <c r="BE110" s="121"/>
      <c r="BF110" s="121" t="s">
        <v>453</v>
      </c>
      <c r="BG110" s="55"/>
      <c r="BH110" s="78"/>
      <c r="BI110" s="79"/>
      <c r="BJ110" s="80"/>
      <c r="BK110" s="80"/>
      <c r="BL110" s="78"/>
      <c r="BM110" s="78"/>
      <c r="BN110" s="78"/>
      <c r="BO110" s="78"/>
      <c r="BP110" s="78"/>
      <c r="BQ110" s="78"/>
      <c r="BR110" s="78"/>
      <c r="BS110" s="78"/>
      <c r="BT110" s="78"/>
      <c r="BU110" s="78"/>
      <c r="BV110" s="81"/>
      <c r="BW110" s="80"/>
      <c r="BX110" s="80"/>
      <c r="BY110" s="80"/>
      <c r="BZ110" s="81"/>
      <c r="CA110" s="80"/>
      <c r="CB110" s="80"/>
      <c r="CC110" s="80"/>
      <c r="CD110" s="80"/>
      <c r="CE110" s="78"/>
      <c r="CF110" s="78"/>
      <c r="CG110" s="78"/>
      <c r="CH110" s="82"/>
      <c r="CI110" s="125"/>
    </row>
    <row r="111" spans="1:87" ht="15" x14ac:dyDescent="0.25">
      <c r="A111" s="545">
        <f t="shared" si="11"/>
        <v>0</v>
      </c>
      <c r="B111" s="115"/>
      <c r="C111" s="116" t="s">
        <v>456</v>
      </c>
      <c r="D111" s="42">
        <v>4</v>
      </c>
      <c r="E111" s="83" t="s">
        <v>109</v>
      </c>
      <c r="F111" s="84">
        <v>5.0767613127839075</v>
      </c>
      <c r="G111" s="85">
        <v>4.9863669191803277</v>
      </c>
      <c r="H111" s="85">
        <v>8.9103035470736494</v>
      </c>
      <c r="I111" s="83">
        <v>71.408094099320053</v>
      </c>
      <c r="J111" s="83">
        <v>105.69039795285602</v>
      </c>
      <c r="K111" s="83">
        <v>868.37156648246992</v>
      </c>
      <c r="L111" s="83">
        <v>168.09557985053513</v>
      </c>
      <c r="M111" s="83">
        <v>205.52682082571528</v>
      </c>
      <c r="N111" s="83">
        <v>332.27331704979247</v>
      </c>
      <c r="O111" s="83">
        <v>267.90291812156801</v>
      </c>
      <c r="P111" s="83">
        <v>37.844291840244338</v>
      </c>
      <c r="Q111" s="83">
        <v>66.306535204160383</v>
      </c>
      <c r="R111" s="83">
        <v>81.622767075318777</v>
      </c>
      <c r="S111" s="86">
        <v>131.59711117720715</v>
      </c>
      <c r="T111" s="85">
        <v>14.629663181625784</v>
      </c>
      <c r="U111" s="85">
        <v>3.8780687008933681</v>
      </c>
      <c r="V111" s="85">
        <v>2.5706062126469043</v>
      </c>
      <c r="W111" s="86">
        <v>28.992887890301436</v>
      </c>
      <c r="X111" s="85">
        <v>0.35585500000000003</v>
      </c>
      <c r="Y111" s="85">
        <v>4.8777653333333335</v>
      </c>
      <c r="Z111" s="85">
        <v>1.9238046038363223</v>
      </c>
      <c r="AA111" s="85">
        <v>10.102609000000001</v>
      </c>
      <c r="AB111" s="83">
        <v>250</v>
      </c>
      <c r="AC111" s="83">
        <v>79.107315</v>
      </c>
      <c r="AD111" s="83">
        <v>32.982818000000002</v>
      </c>
      <c r="AE111" s="87">
        <v>0.1</v>
      </c>
      <c r="AF111" s="126">
        <v>0.02</v>
      </c>
      <c r="BB111" s="363"/>
      <c r="BC111" s="344"/>
      <c r="BD111" s="119" t="s">
        <v>371</v>
      </c>
      <c r="BE111" s="354"/>
      <c r="BF111" s="116" t="s">
        <v>454</v>
      </c>
      <c r="BG111" s="42"/>
      <c r="BH111" s="83"/>
      <c r="BI111" s="84"/>
      <c r="BJ111" s="85"/>
      <c r="BK111" s="85"/>
      <c r="BL111" s="83"/>
      <c r="BM111" s="83"/>
      <c r="BN111" s="83"/>
      <c r="BO111" s="83"/>
      <c r="BP111" s="83"/>
      <c r="BQ111" s="83"/>
      <c r="BR111" s="83"/>
      <c r="BS111" s="83"/>
      <c r="BT111" s="83"/>
      <c r="BU111" s="83"/>
      <c r="BV111" s="86"/>
      <c r="BW111" s="85"/>
      <c r="BX111" s="85"/>
      <c r="BY111" s="85"/>
      <c r="BZ111" s="86"/>
      <c r="CA111" s="85"/>
      <c r="CB111" s="85"/>
      <c r="CC111" s="85"/>
      <c r="CD111" s="85"/>
      <c r="CE111" s="83"/>
      <c r="CF111" s="83"/>
      <c r="CG111" s="83"/>
      <c r="CH111" s="87"/>
      <c r="CI111" s="126"/>
    </row>
    <row r="112" spans="1:87" ht="15.75" thickBot="1" x14ac:dyDescent="0.3">
      <c r="A112" s="546">
        <f t="shared" si="11"/>
        <v>0</v>
      </c>
      <c r="B112" s="128"/>
      <c r="C112" s="129" t="s">
        <v>457</v>
      </c>
      <c r="D112" s="92">
        <v>5</v>
      </c>
      <c r="E112" s="93" t="s">
        <v>109</v>
      </c>
      <c r="F112" s="94">
        <v>4.4879168222735784</v>
      </c>
      <c r="G112" s="95">
        <v>4.2445871927894521</v>
      </c>
      <c r="H112" s="95">
        <v>8.0372079568885297</v>
      </c>
      <c r="I112" s="93">
        <v>65.450193965272604</v>
      </c>
      <c r="J112" s="93">
        <v>99.913849670221538</v>
      </c>
      <c r="K112" s="93">
        <v>870.35368670205855</v>
      </c>
      <c r="L112" s="93">
        <v>158.74724572357547</v>
      </c>
      <c r="M112" s="93">
        <v>216.3231667274641</v>
      </c>
      <c r="N112" s="93">
        <v>355.38861647465052</v>
      </c>
      <c r="O112" s="93">
        <v>278.97909552201207</v>
      </c>
      <c r="P112" s="93">
        <v>37.07912329102264</v>
      </c>
      <c r="Q112" s="93">
        <v>59.506731017488079</v>
      </c>
      <c r="R112" s="93">
        <v>80.752763650338309</v>
      </c>
      <c r="S112" s="96">
        <v>129.8775131317648</v>
      </c>
      <c r="T112" s="95">
        <v>14.629663181625784</v>
      </c>
      <c r="U112" s="95">
        <v>3.591985627295549</v>
      </c>
      <c r="V112" s="95">
        <v>2.4589264096309948</v>
      </c>
      <c r="W112" s="96">
        <v>25.659346813856196</v>
      </c>
      <c r="X112" s="95">
        <v>0.33629500000000001</v>
      </c>
      <c r="Y112" s="95">
        <v>4.4925013333333341</v>
      </c>
      <c r="Z112" s="95">
        <v>1.7460046038363222</v>
      </c>
      <c r="AA112" s="95">
        <v>9.4751580000000004</v>
      </c>
      <c r="AB112" s="93">
        <v>150</v>
      </c>
      <c r="AC112" s="93">
        <v>69.907110000000003</v>
      </c>
      <c r="AD112" s="93">
        <v>31.497818000000002</v>
      </c>
      <c r="AE112" s="97">
        <v>0.1</v>
      </c>
      <c r="AF112" s="130">
        <v>0.02</v>
      </c>
      <c r="BB112" s="363"/>
      <c r="BC112" s="344"/>
      <c r="BD112" s="115"/>
      <c r="BE112" s="116"/>
      <c r="BF112" s="116" t="s">
        <v>455</v>
      </c>
      <c r="BG112" s="42"/>
      <c r="BH112" s="83"/>
      <c r="BI112" s="84"/>
      <c r="BJ112" s="85"/>
      <c r="BK112" s="85"/>
      <c r="BL112" s="83"/>
      <c r="BM112" s="83"/>
      <c r="BN112" s="83"/>
      <c r="BO112" s="83"/>
      <c r="BP112" s="83"/>
      <c r="BQ112" s="83"/>
      <c r="BR112" s="83"/>
      <c r="BS112" s="83"/>
      <c r="BT112" s="83"/>
      <c r="BU112" s="83"/>
      <c r="BV112" s="86"/>
      <c r="BW112" s="85"/>
      <c r="BX112" s="85"/>
      <c r="BY112" s="85"/>
      <c r="BZ112" s="86"/>
      <c r="CA112" s="85"/>
      <c r="CB112" s="85"/>
      <c r="CC112" s="85"/>
      <c r="CD112" s="85"/>
      <c r="CE112" s="83"/>
      <c r="CF112" s="83"/>
      <c r="CG112" s="83"/>
      <c r="CH112" s="87"/>
      <c r="CI112" s="126"/>
    </row>
    <row r="113" spans="1:87" ht="15" customHeight="1" x14ac:dyDescent="0.25">
      <c r="A113" s="569" t="str">
        <f>IF($BE$6=1,BB115,BC115)</f>
        <v>espèces pures ensilées</v>
      </c>
      <c r="B113" s="131" t="str">
        <f>IF($BE$6=1,BD115,BD116)</f>
        <v>Dactyle 2c+</v>
      </c>
      <c r="C113" s="132" t="s">
        <v>458</v>
      </c>
      <c r="D113" s="31">
        <v>1</v>
      </c>
      <c r="E113" s="100" t="s">
        <v>109</v>
      </c>
      <c r="F113" s="101">
        <v>5.9064641911661813</v>
      </c>
      <c r="G113" s="101">
        <v>6.0117214184813133</v>
      </c>
      <c r="H113" s="101">
        <v>10.141897424795962</v>
      </c>
      <c r="I113" s="102">
        <v>80.274897319417249</v>
      </c>
      <c r="J113" s="102">
        <v>121.5939172645721</v>
      </c>
      <c r="K113" s="102">
        <v>885.21501032796959</v>
      </c>
      <c r="L113" s="102">
        <v>193.94398936738608</v>
      </c>
      <c r="M113" s="102">
        <v>274.4225797808852</v>
      </c>
      <c r="N113" s="102">
        <v>477.80781572839317</v>
      </c>
      <c r="O113" s="102">
        <v>312.89776697949975</v>
      </c>
      <c r="P113" s="102">
        <v>34.525925925925925</v>
      </c>
      <c r="Q113" s="102">
        <v>73.834066555880511</v>
      </c>
      <c r="R113" s="102">
        <v>83.434906127812454</v>
      </c>
      <c r="S113" s="102">
        <v>115.65362608247096</v>
      </c>
      <c r="T113" s="101">
        <v>3.77</v>
      </c>
      <c r="U113" s="101">
        <v>4.6226875794418811</v>
      </c>
      <c r="V113" s="101">
        <v>2.15</v>
      </c>
      <c r="W113" s="102">
        <v>44.14401420897557</v>
      </c>
      <c r="X113" s="101"/>
      <c r="Y113" s="101"/>
      <c r="Z113" s="101"/>
      <c r="AA113" s="101"/>
      <c r="AB113" s="101"/>
      <c r="AC113" s="101"/>
      <c r="AD113" s="101"/>
      <c r="AE113" s="101"/>
      <c r="AF113" s="104"/>
      <c r="BB113" s="363"/>
      <c r="BC113" s="344"/>
      <c r="BD113" s="115"/>
      <c r="BE113" s="116"/>
      <c r="BF113" s="116" t="s">
        <v>456</v>
      </c>
      <c r="BG113" s="42"/>
      <c r="BH113" s="83"/>
      <c r="BI113" s="84"/>
      <c r="BJ113" s="85"/>
      <c r="BK113" s="85"/>
      <c r="BL113" s="83"/>
      <c r="BM113" s="83"/>
      <c r="BN113" s="83"/>
      <c r="BO113" s="83"/>
      <c r="BP113" s="83"/>
      <c r="BQ113" s="83"/>
      <c r="BR113" s="83"/>
      <c r="BS113" s="83"/>
      <c r="BT113" s="83"/>
      <c r="BU113" s="83"/>
      <c r="BV113" s="86"/>
      <c r="BW113" s="85"/>
      <c r="BX113" s="85"/>
      <c r="BY113" s="85"/>
      <c r="BZ113" s="86"/>
      <c r="CA113" s="85"/>
      <c r="CB113" s="85"/>
      <c r="CC113" s="85"/>
      <c r="CD113" s="85"/>
      <c r="CE113" s="83"/>
      <c r="CF113" s="83"/>
      <c r="CG113" s="83"/>
      <c r="CH113" s="87"/>
      <c r="CI113" s="126"/>
    </row>
    <row r="114" spans="1:87" ht="15.75" customHeight="1" thickBot="1" x14ac:dyDescent="0.3">
      <c r="A114" s="570" t="str">
        <f t="shared" ref="A114:A147" si="12">IF($BE$6=1,BB115,BB116)</f>
        <v>espèces pures ensilées</v>
      </c>
      <c r="B114" s="115"/>
      <c r="C114" s="116" t="s">
        <v>459</v>
      </c>
      <c r="D114" s="42">
        <v>2</v>
      </c>
      <c r="E114" s="105" t="s">
        <v>109</v>
      </c>
      <c r="F114" s="65">
        <v>5.7470621771733867</v>
      </c>
      <c r="G114" s="65">
        <v>5.8048294798202935</v>
      </c>
      <c r="H114" s="65">
        <v>9.9174545854234015</v>
      </c>
      <c r="I114" s="63">
        <v>78.626766892131357</v>
      </c>
      <c r="J114" s="63">
        <v>109.65665462054653</v>
      </c>
      <c r="K114" s="63">
        <v>893.00143329658215</v>
      </c>
      <c r="L114" s="63">
        <v>174.43649430256227</v>
      </c>
      <c r="M114" s="63">
        <v>280.72964285714289</v>
      </c>
      <c r="N114" s="63">
        <v>479.44287747035577</v>
      </c>
      <c r="O114" s="63">
        <v>316.11736462093859</v>
      </c>
      <c r="P114" s="63">
        <v>31.812333333333335</v>
      </c>
      <c r="Q114" s="63">
        <v>72.234920884244787</v>
      </c>
      <c r="R114" s="63">
        <v>81.764863246132421</v>
      </c>
      <c r="S114" s="63">
        <v>107.58387096774193</v>
      </c>
      <c r="T114" s="65">
        <v>4.26</v>
      </c>
      <c r="U114" s="65">
        <v>4.2905786235476278</v>
      </c>
      <c r="V114" s="65">
        <v>2.09</v>
      </c>
      <c r="W114" s="63">
        <v>35.340500545561717</v>
      </c>
      <c r="X114" s="65"/>
      <c r="Y114" s="65"/>
      <c r="Z114" s="65"/>
      <c r="AA114" s="65"/>
      <c r="AB114" s="65"/>
      <c r="AC114" s="65"/>
      <c r="AD114" s="65"/>
      <c r="AE114" s="65"/>
      <c r="AF114" s="69"/>
      <c r="BB114" s="364"/>
      <c r="BC114" s="345"/>
      <c r="BD114" s="128"/>
      <c r="BE114" s="129"/>
      <c r="BF114" s="129" t="s">
        <v>457</v>
      </c>
      <c r="BG114" s="92"/>
      <c r="BH114" s="93"/>
      <c r="BI114" s="94"/>
      <c r="BJ114" s="95"/>
      <c r="BK114" s="95"/>
      <c r="BL114" s="93"/>
      <c r="BM114" s="93"/>
      <c r="BN114" s="93"/>
      <c r="BO114" s="93"/>
      <c r="BP114" s="93"/>
      <c r="BQ114" s="93"/>
      <c r="BR114" s="93"/>
      <c r="BS114" s="93"/>
      <c r="BT114" s="93"/>
      <c r="BU114" s="93"/>
      <c r="BV114" s="96"/>
      <c r="BW114" s="95"/>
      <c r="BX114" s="95"/>
      <c r="BY114" s="95"/>
      <c r="BZ114" s="96"/>
      <c r="CA114" s="95"/>
      <c r="CB114" s="95"/>
      <c r="CC114" s="95"/>
      <c r="CD114" s="95"/>
      <c r="CE114" s="93"/>
      <c r="CF114" s="93"/>
      <c r="CG114" s="93"/>
      <c r="CH114" s="97"/>
      <c r="CI114" s="130"/>
    </row>
    <row r="115" spans="1:87" ht="15" customHeight="1" x14ac:dyDescent="0.25">
      <c r="A115" s="570">
        <f t="shared" si="12"/>
        <v>0</v>
      </c>
      <c r="B115" s="115"/>
      <c r="C115" s="116" t="s">
        <v>460</v>
      </c>
      <c r="D115" s="42">
        <v>3</v>
      </c>
      <c r="E115" s="105" t="s">
        <v>109</v>
      </c>
      <c r="F115" s="65">
        <v>5.3216804542939764</v>
      </c>
      <c r="G115" s="65">
        <v>5.262528477848246</v>
      </c>
      <c r="H115" s="65">
        <v>9.3034506024747561</v>
      </c>
      <c r="I115" s="63">
        <v>73.874885682738409</v>
      </c>
      <c r="J115" s="63">
        <v>94.609825330087546</v>
      </c>
      <c r="K115" s="63">
        <v>899.34788953310454</v>
      </c>
      <c r="L115" s="63">
        <v>150.16054794520548</v>
      </c>
      <c r="M115" s="63">
        <v>308.7979980241297</v>
      </c>
      <c r="N115" s="63">
        <v>505.85035250717038</v>
      </c>
      <c r="O115" s="63">
        <v>343.99463873118219</v>
      </c>
      <c r="P115" s="63">
        <v>31.40664150943396</v>
      </c>
      <c r="Q115" s="63">
        <v>67.948884887449921</v>
      </c>
      <c r="R115" s="63">
        <v>79.477012669075123</v>
      </c>
      <c r="S115" s="63">
        <v>101.07315041725079</v>
      </c>
      <c r="T115" s="65">
        <v>4.5599999999999996</v>
      </c>
      <c r="U115" s="65">
        <v>3.9276999999999997</v>
      </c>
      <c r="V115" s="65">
        <v>2.04</v>
      </c>
      <c r="W115" s="63">
        <v>32.645648273378221</v>
      </c>
      <c r="X115" s="65"/>
      <c r="Y115" s="65"/>
      <c r="Z115" s="65"/>
      <c r="AA115" s="65"/>
      <c r="AB115" s="65"/>
      <c r="AC115" s="65"/>
      <c r="AD115" s="65"/>
      <c r="AE115" s="65"/>
      <c r="AF115" s="69"/>
      <c r="BB115" s="369" t="s">
        <v>972</v>
      </c>
      <c r="BC115" s="370" t="s">
        <v>1042</v>
      </c>
      <c r="BD115" s="131" t="s">
        <v>376</v>
      </c>
      <c r="BE115" s="132"/>
      <c r="BF115" s="132" t="s">
        <v>458</v>
      </c>
      <c r="BG115" s="31"/>
      <c r="BH115" s="100"/>
      <c r="BI115" s="101"/>
      <c r="BJ115" s="101"/>
      <c r="BK115" s="101"/>
      <c r="BL115" s="102"/>
      <c r="BM115" s="102"/>
      <c r="BN115" s="102"/>
      <c r="BO115" s="102"/>
      <c r="BP115" s="102"/>
      <c r="BQ115" s="102"/>
      <c r="BR115" s="102"/>
      <c r="BS115" s="102"/>
      <c r="BT115" s="102"/>
      <c r="BU115" s="102"/>
      <c r="BV115" s="102"/>
      <c r="BW115" s="101"/>
      <c r="BX115" s="101"/>
      <c r="BY115" s="101"/>
      <c r="BZ115" s="102"/>
      <c r="CA115" s="101"/>
      <c r="CB115" s="101"/>
      <c r="CC115" s="101"/>
      <c r="CD115" s="101"/>
      <c r="CE115" s="101"/>
      <c r="CF115" s="101"/>
      <c r="CG115" s="101"/>
      <c r="CH115" s="101"/>
      <c r="CI115" s="104"/>
    </row>
    <row r="116" spans="1:87" ht="15" x14ac:dyDescent="0.25">
      <c r="A116" s="570">
        <f t="shared" si="12"/>
        <v>0</v>
      </c>
      <c r="B116" s="115"/>
      <c r="C116" s="116" t="s">
        <v>461</v>
      </c>
      <c r="D116" s="42">
        <v>4</v>
      </c>
      <c r="E116" s="105" t="s">
        <v>109</v>
      </c>
      <c r="F116" s="65">
        <v>4.831339397440706</v>
      </c>
      <c r="G116" s="65">
        <v>4.6522330260396005</v>
      </c>
      <c r="H116" s="65">
        <v>8.5727048692560324</v>
      </c>
      <c r="I116" s="63">
        <v>67.715024223767344</v>
      </c>
      <c r="J116" s="63">
        <v>79.761081406077707</v>
      </c>
      <c r="K116" s="63">
        <v>900.67548034934509</v>
      </c>
      <c r="L116" s="63">
        <v>126.51439024390245</v>
      </c>
      <c r="M116" s="63">
        <v>319.44739310344829</v>
      </c>
      <c r="N116" s="63">
        <v>530.25599999999997</v>
      </c>
      <c r="O116" s="63">
        <v>358.43101910828028</v>
      </c>
      <c r="P116" s="63">
        <v>29.600698113207542</v>
      </c>
      <c r="Q116" s="63">
        <v>63.150157086535899</v>
      </c>
      <c r="R116" s="63">
        <v>77.056227448152043</v>
      </c>
      <c r="S116" s="63">
        <v>100.05642857142857</v>
      </c>
      <c r="T116" s="65">
        <v>4.67</v>
      </c>
      <c r="U116" s="65">
        <v>3.928050799757727</v>
      </c>
      <c r="V116" s="65">
        <v>2.0099999999999998</v>
      </c>
      <c r="W116" s="63">
        <v>31.533000000000001</v>
      </c>
      <c r="X116" s="65"/>
      <c r="Y116" s="65"/>
      <c r="Z116" s="65"/>
      <c r="AA116" s="65"/>
      <c r="AB116" s="65"/>
      <c r="AC116" s="65"/>
      <c r="AD116" s="65"/>
      <c r="AE116" s="65"/>
      <c r="AF116" s="69"/>
      <c r="BB116" s="367"/>
      <c r="BC116" s="282"/>
      <c r="BD116" s="119" t="s">
        <v>378</v>
      </c>
      <c r="BE116" s="354"/>
      <c r="BF116" s="116" t="s">
        <v>459</v>
      </c>
      <c r="BG116" s="42"/>
      <c r="BH116" s="105"/>
      <c r="BI116" s="65"/>
      <c r="BJ116" s="65"/>
      <c r="BK116" s="65"/>
      <c r="BL116" s="63"/>
      <c r="BM116" s="63"/>
      <c r="BN116" s="63"/>
      <c r="BO116" s="63"/>
      <c r="BP116" s="63"/>
      <c r="BQ116" s="63"/>
      <c r="BR116" s="63"/>
      <c r="BS116" s="63"/>
      <c r="BT116" s="63"/>
      <c r="BU116" s="63"/>
      <c r="BV116" s="63"/>
      <c r="BW116" s="65"/>
      <c r="BX116" s="65"/>
      <c r="BY116" s="65"/>
      <c r="BZ116" s="63"/>
      <c r="CA116" s="65"/>
      <c r="CB116" s="65"/>
      <c r="CC116" s="65"/>
      <c r="CD116" s="65"/>
      <c r="CE116" s="65"/>
      <c r="CF116" s="65"/>
      <c r="CG116" s="65"/>
      <c r="CH116" s="65"/>
      <c r="CI116" s="69"/>
    </row>
    <row r="117" spans="1:87" ht="15" x14ac:dyDescent="0.25">
      <c r="A117" s="570">
        <f t="shared" si="12"/>
        <v>0</v>
      </c>
      <c r="B117" s="115"/>
      <c r="C117" s="116" t="s">
        <v>462</v>
      </c>
      <c r="D117" s="42">
        <v>5</v>
      </c>
      <c r="E117" s="105" t="s">
        <v>109</v>
      </c>
      <c r="F117" s="65">
        <v>4.4826206483819417</v>
      </c>
      <c r="G117" s="65">
        <v>4.2265247492204807</v>
      </c>
      <c r="H117" s="65">
        <v>8.0399733307825336</v>
      </c>
      <c r="I117" s="63">
        <v>60.682593028516997</v>
      </c>
      <c r="J117" s="63">
        <v>60.23240525971822</v>
      </c>
      <c r="K117" s="63">
        <v>905.00213315217388</v>
      </c>
      <c r="L117" s="63">
        <v>95.771717374893711</v>
      </c>
      <c r="M117" s="63">
        <v>348.96466018480248</v>
      </c>
      <c r="N117" s="63">
        <v>574.70045019787563</v>
      </c>
      <c r="O117" s="63">
        <v>396.6731654790571</v>
      </c>
      <c r="P117" s="63">
        <v>24.488779886134292</v>
      </c>
      <c r="Q117" s="63">
        <v>58.995596309814871</v>
      </c>
      <c r="R117" s="63">
        <v>73.460265565540212</v>
      </c>
      <c r="S117" s="63">
        <v>95.680781249999995</v>
      </c>
      <c r="T117" s="65">
        <v>4.58</v>
      </c>
      <c r="U117" s="65">
        <v>3.5391051994977252</v>
      </c>
      <c r="V117" s="65">
        <v>1.99</v>
      </c>
      <c r="W117" s="63">
        <v>32.093650226131587</v>
      </c>
      <c r="X117" s="65"/>
      <c r="Y117" s="65"/>
      <c r="Z117" s="65"/>
      <c r="AA117" s="65"/>
      <c r="AB117" s="65"/>
      <c r="AC117" s="65"/>
      <c r="AD117" s="65"/>
      <c r="AE117" s="65"/>
      <c r="AF117" s="69"/>
      <c r="BB117" s="367"/>
      <c r="BC117" s="282"/>
      <c r="BD117" s="115"/>
      <c r="BE117" s="116"/>
      <c r="BF117" s="116" t="s">
        <v>460</v>
      </c>
      <c r="BG117" s="42"/>
      <c r="BH117" s="105"/>
      <c r="BI117" s="65"/>
      <c r="BJ117" s="65"/>
      <c r="BK117" s="65"/>
      <c r="BL117" s="63"/>
      <c r="BM117" s="63"/>
      <c r="BN117" s="63"/>
      <c r="BO117" s="63"/>
      <c r="BP117" s="63"/>
      <c r="BQ117" s="63"/>
      <c r="BR117" s="63"/>
      <c r="BS117" s="63"/>
      <c r="BT117" s="63"/>
      <c r="BU117" s="63"/>
      <c r="BV117" s="63"/>
      <c r="BW117" s="65"/>
      <c r="BX117" s="65"/>
      <c r="BY117" s="65"/>
      <c r="BZ117" s="63"/>
      <c r="CA117" s="65"/>
      <c r="CB117" s="65"/>
      <c r="CC117" s="65"/>
      <c r="CD117" s="65"/>
      <c r="CE117" s="65"/>
      <c r="CF117" s="65"/>
      <c r="CG117" s="65"/>
      <c r="CH117" s="65"/>
      <c r="CI117" s="69"/>
    </row>
    <row r="118" spans="1:87" ht="15" x14ac:dyDescent="0.25">
      <c r="A118" s="570">
        <f t="shared" si="12"/>
        <v>0</v>
      </c>
      <c r="B118" s="120" t="str">
        <f>IF($BE$6=1,BD120,BD121)</f>
        <v>Ray-grass anglais 2c+</v>
      </c>
      <c r="C118" s="121" t="s">
        <v>463</v>
      </c>
      <c r="D118" s="55">
        <v>1</v>
      </c>
      <c r="E118" s="106" t="s">
        <v>109</v>
      </c>
      <c r="F118" s="72">
        <v>6.0446659867673525</v>
      </c>
      <c r="G118" s="72">
        <v>6.1953984208217561</v>
      </c>
      <c r="H118" s="72">
        <v>10.330876809557267</v>
      </c>
      <c r="I118" s="70">
        <v>81.410010727281929</v>
      </c>
      <c r="J118" s="70">
        <v>115.35454089709039</v>
      </c>
      <c r="K118" s="70">
        <v>887.19573705366133</v>
      </c>
      <c r="L118" s="70">
        <v>183.7319146241293</v>
      </c>
      <c r="M118" s="70">
        <v>235.82961286598436</v>
      </c>
      <c r="N118" s="70">
        <v>399.60182052721842</v>
      </c>
      <c r="O118" s="70">
        <v>273.56686733178083</v>
      </c>
      <c r="P118" s="70">
        <v>55.620225784359342</v>
      </c>
      <c r="Q118" s="70">
        <v>75.590637891240263</v>
      </c>
      <c r="R118" s="70">
        <v>82.618794192964501</v>
      </c>
      <c r="S118" s="70">
        <v>113.48034907165929</v>
      </c>
      <c r="T118" s="72">
        <v>4.55</v>
      </c>
      <c r="U118" s="72">
        <v>4.4440803433071299</v>
      </c>
      <c r="V118" s="72">
        <v>2.0699999999999998</v>
      </c>
      <c r="W118" s="70">
        <v>39.758781537978876</v>
      </c>
      <c r="X118" s="72"/>
      <c r="Y118" s="72"/>
      <c r="Z118" s="72"/>
      <c r="AA118" s="72"/>
      <c r="AB118" s="72"/>
      <c r="AC118" s="72"/>
      <c r="AD118" s="72"/>
      <c r="AE118" s="72"/>
      <c r="AF118" s="76"/>
      <c r="BB118" s="367"/>
      <c r="BC118" s="282"/>
      <c r="BD118" s="115"/>
      <c r="BE118" s="116"/>
      <c r="BF118" s="116" t="s">
        <v>461</v>
      </c>
      <c r="BG118" s="42"/>
      <c r="BH118" s="105"/>
      <c r="BI118" s="65"/>
      <c r="BJ118" s="65"/>
      <c r="BK118" s="65"/>
      <c r="BL118" s="63"/>
      <c r="BM118" s="63"/>
      <c r="BN118" s="63"/>
      <c r="BO118" s="63"/>
      <c r="BP118" s="63"/>
      <c r="BQ118" s="63"/>
      <c r="BR118" s="63"/>
      <c r="BS118" s="63"/>
      <c r="BT118" s="63"/>
      <c r="BU118" s="63"/>
      <c r="BV118" s="63"/>
      <c r="BW118" s="65"/>
      <c r="BX118" s="65"/>
      <c r="BY118" s="65"/>
      <c r="BZ118" s="63"/>
      <c r="CA118" s="65"/>
      <c r="CB118" s="65"/>
      <c r="CC118" s="65"/>
      <c r="CD118" s="65"/>
      <c r="CE118" s="65"/>
      <c r="CF118" s="65"/>
      <c r="CG118" s="65"/>
      <c r="CH118" s="65"/>
      <c r="CI118" s="69"/>
    </row>
    <row r="119" spans="1:87" ht="15" x14ac:dyDescent="0.25">
      <c r="A119" s="570">
        <f t="shared" si="12"/>
        <v>0</v>
      </c>
      <c r="B119" s="115" t="str">
        <f>IF($BE$6=1,"",BD122)</f>
        <v/>
      </c>
      <c r="C119" s="116" t="s">
        <v>464</v>
      </c>
      <c r="D119" s="42">
        <v>2</v>
      </c>
      <c r="E119" s="107" t="s">
        <v>109</v>
      </c>
      <c r="F119" s="45">
        <v>5.983833268090951</v>
      </c>
      <c r="G119" s="45">
        <v>6.108333876588266</v>
      </c>
      <c r="H119" s="45">
        <v>10.254776842497762</v>
      </c>
      <c r="I119" s="43">
        <v>80.890285952421095</v>
      </c>
      <c r="J119" s="43">
        <v>109.96680443947585</v>
      </c>
      <c r="K119" s="43">
        <v>895.09031321585906</v>
      </c>
      <c r="L119" s="43">
        <v>174.93123453405721</v>
      </c>
      <c r="M119" s="43">
        <v>237.46783255813952</v>
      </c>
      <c r="N119" s="43">
        <v>405.36775062930985</v>
      </c>
      <c r="O119" s="43">
        <v>278.32451282051284</v>
      </c>
      <c r="P119" s="43">
        <v>66.302810027806999</v>
      </c>
      <c r="Q119" s="43">
        <v>74.69707261770364</v>
      </c>
      <c r="R119" s="43">
        <v>81.770680781258463</v>
      </c>
      <c r="S119" s="43">
        <v>105.40874347826086</v>
      </c>
      <c r="T119" s="45">
        <v>4.6399999999999997</v>
      </c>
      <c r="U119" s="45">
        <v>3.9418097309665359</v>
      </c>
      <c r="V119" s="45">
        <v>2.16</v>
      </c>
      <c r="W119" s="43">
        <v>33.098079508222106</v>
      </c>
      <c r="X119" s="45"/>
      <c r="Y119" s="45"/>
      <c r="Z119" s="45"/>
      <c r="AA119" s="45"/>
      <c r="AB119" s="45"/>
      <c r="AC119" s="45"/>
      <c r="AD119" s="45"/>
      <c r="AE119" s="45"/>
      <c r="AF119" s="50"/>
      <c r="BB119" s="367"/>
      <c r="BC119" s="282"/>
      <c r="BD119" s="115"/>
      <c r="BE119" s="116"/>
      <c r="BF119" s="116" t="s">
        <v>462</v>
      </c>
      <c r="BG119" s="42"/>
      <c r="BH119" s="105"/>
      <c r="BI119" s="65"/>
      <c r="BJ119" s="65"/>
      <c r="BK119" s="65"/>
      <c r="BL119" s="63"/>
      <c r="BM119" s="63"/>
      <c r="BN119" s="63"/>
      <c r="BO119" s="63"/>
      <c r="BP119" s="63"/>
      <c r="BQ119" s="63"/>
      <c r="BR119" s="63"/>
      <c r="BS119" s="63"/>
      <c r="BT119" s="63"/>
      <c r="BU119" s="63"/>
      <c r="BV119" s="63"/>
      <c r="BW119" s="65"/>
      <c r="BX119" s="65"/>
      <c r="BY119" s="65"/>
      <c r="BZ119" s="63"/>
      <c r="CA119" s="65"/>
      <c r="CB119" s="65"/>
      <c r="CC119" s="65"/>
      <c r="CD119" s="65"/>
      <c r="CE119" s="65"/>
      <c r="CF119" s="65"/>
      <c r="CG119" s="65"/>
      <c r="CH119" s="65"/>
      <c r="CI119" s="69"/>
    </row>
    <row r="120" spans="1:87" ht="15" x14ac:dyDescent="0.25">
      <c r="A120" s="570">
        <f t="shared" si="12"/>
        <v>0</v>
      </c>
      <c r="B120" s="115"/>
      <c r="C120" s="116" t="s">
        <v>465</v>
      </c>
      <c r="D120" s="42">
        <v>3</v>
      </c>
      <c r="E120" s="107" t="s">
        <v>109</v>
      </c>
      <c r="F120" s="45">
        <v>5.6794958767088826</v>
      </c>
      <c r="G120" s="45">
        <v>5.716789206258265</v>
      </c>
      <c r="H120" s="45">
        <v>9.8224040008139202</v>
      </c>
      <c r="I120" s="43">
        <v>77.343900193331081</v>
      </c>
      <c r="J120" s="43">
        <v>94.769432857463769</v>
      </c>
      <c r="K120" s="43">
        <v>903.02628696604597</v>
      </c>
      <c r="L120" s="43">
        <v>150.41040000000001</v>
      </c>
      <c r="M120" s="43">
        <v>244.36242998955427</v>
      </c>
      <c r="N120" s="43">
        <v>437.42168583691563</v>
      </c>
      <c r="O120" s="43">
        <v>292.7824858805173</v>
      </c>
      <c r="P120" s="43">
        <v>60.008346414942956</v>
      </c>
      <c r="Q120" s="43">
        <v>71.707025816738408</v>
      </c>
      <c r="R120" s="43">
        <v>79.440272029578793</v>
      </c>
      <c r="S120" s="43">
        <v>97.275862068965509</v>
      </c>
      <c r="T120" s="45">
        <v>4.6399999999999997</v>
      </c>
      <c r="U120" s="45">
        <v>3.6302318189785878</v>
      </c>
      <c r="V120" s="45">
        <v>2.16</v>
      </c>
      <c r="W120" s="43">
        <v>29.027634683976355</v>
      </c>
      <c r="X120" s="45"/>
      <c r="Y120" s="45"/>
      <c r="Z120" s="45"/>
      <c r="AA120" s="45"/>
      <c r="AB120" s="45"/>
      <c r="AC120" s="45"/>
      <c r="AD120" s="45"/>
      <c r="AE120" s="45"/>
      <c r="AF120" s="50"/>
      <c r="BB120" s="367"/>
      <c r="BC120" s="282"/>
      <c r="BD120" s="120" t="s">
        <v>383</v>
      </c>
      <c r="BE120" s="121"/>
      <c r="BF120" s="121" t="s">
        <v>463</v>
      </c>
      <c r="BG120" s="55"/>
      <c r="BH120" s="106"/>
      <c r="BI120" s="72"/>
      <c r="BJ120" s="72"/>
      <c r="BK120" s="72"/>
      <c r="BL120" s="70"/>
      <c r="BM120" s="70"/>
      <c r="BN120" s="70"/>
      <c r="BO120" s="70"/>
      <c r="BP120" s="70"/>
      <c r="BQ120" s="70"/>
      <c r="BR120" s="70"/>
      <c r="BS120" s="70"/>
      <c r="BT120" s="70"/>
      <c r="BU120" s="70"/>
      <c r="BV120" s="70"/>
      <c r="BW120" s="72"/>
      <c r="BX120" s="72"/>
      <c r="BY120" s="72"/>
      <c r="BZ120" s="70"/>
      <c r="CA120" s="72"/>
      <c r="CB120" s="72"/>
      <c r="CC120" s="72"/>
      <c r="CD120" s="72"/>
      <c r="CE120" s="72"/>
      <c r="CF120" s="72"/>
      <c r="CG120" s="72"/>
      <c r="CH120" s="72"/>
      <c r="CI120" s="76"/>
    </row>
    <row r="121" spans="1:87" ht="15" x14ac:dyDescent="0.25">
      <c r="A121" s="570">
        <f t="shared" si="12"/>
        <v>0</v>
      </c>
      <c r="B121" s="115"/>
      <c r="C121" s="116" t="s">
        <v>466</v>
      </c>
      <c r="D121" s="42">
        <v>4</v>
      </c>
      <c r="E121" s="107" t="s">
        <v>109</v>
      </c>
      <c r="F121" s="45">
        <v>5.4270451773249526</v>
      </c>
      <c r="G121" s="45">
        <v>5.3929590510129719</v>
      </c>
      <c r="H121" s="45">
        <v>9.46022664990093</v>
      </c>
      <c r="I121" s="43">
        <v>74.083786412644756</v>
      </c>
      <c r="J121" s="43">
        <v>83.862937802261442</v>
      </c>
      <c r="K121" s="43">
        <v>909.19376287685304</v>
      </c>
      <c r="L121" s="43">
        <v>133.01820000000001</v>
      </c>
      <c r="M121" s="43">
        <v>257.98475127857904</v>
      </c>
      <c r="N121" s="43">
        <v>467.84591966173366</v>
      </c>
      <c r="O121" s="43">
        <v>315.29872519083972</v>
      </c>
      <c r="P121" s="43">
        <v>52.435574542560168</v>
      </c>
      <c r="Q121" s="43">
        <v>69.144783961862387</v>
      </c>
      <c r="R121" s="43">
        <v>77.606913112457718</v>
      </c>
      <c r="S121" s="43">
        <v>91.031384517494516</v>
      </c>
      <c r="T121" s="45">
        <v>4.55</v>
      </c>
      <c r="U121" s="45">
        <v>3.5917000000000003</v>
      </c>
      <c r="V121" s="45">
        <v>2.0699999999999998</v>
      </c>
      <c r="W121" s="43">
        <v>28.792800000000007</v>
      </c>
      <c r="X121" s="45"/>
      <c r="Y121" s="45"/>
      <c r="Z121" s="45"/>
      <c r="AA121" s="45"/>
      <c r="AB121" s="45"/>
      <c r="AC121" s="45"/>
      <c r="AD121" s="45"/>
      <c r="AE121" s="45"/>
      <c r="AF121" s="50"/>
      <c r="BB121" s="367"/>
      <c r="BC121" s="282"/>
      <c r="BD121" s="119" t="s">
        <v>67</v>
      </c>
      <c r="BE121" s="354"/>
      <c r="BF121" s="116" t="s">
        <v>464</v>
      </c>
      <c r="BG121" s="42"/>
      <c r="BH121" s="107"/>
      <c r="BI121" s="45"/>
      <c r="BJ121" s="45"/>
      <c r="BK121" s="45"/>
      <c r="BL121" s="43"/>
      <c r="BM121" s="43"/>
      <c r="BN121" s="43"/>
      <c r="BO121" s="43"/>
      <c r="BP121" s="43"/>
      <c r="BQ121" s="43"/>
      <c r="BR121" s="43"/>
      <c r="BS121" s="43"/>
      <c r="BT121" s="43"/>
      <c r="BU121" s="43"/>
      <c r="BV121" s="43"/>
      <c r="BW121" s="45"/>
      <c r="BX121" s="45"/>
      <c r="BY121" s="45"/>
      <c r="BZ121" s="43"/>
      <c r="CA121" s="45"/>
      <c r="CB121" s="45"/>
      <c r="CC121" s="45"/>
      <c r="CD121" s="45"/>
      <c r="CE121" s="45"/>
      <c r="CF121" s="45"/>
      <c r="CG121" s="45"/>
      <c r="CH121" s="45"/>
      <c r="CI121" s="50"/>
    </row>
    <row r="122" spans="1:87" ht="15" x14ac:dyDescent="0.25">
      <c r="A122" s="570">
        <f t="shared" si="12"/>
        <v>0</v>
      </c>
      <c r="B122" s="115"/>
      <c r="C122" s="116" t="s">
        <v>467</v>
      </c>
      <c r="D122" s="42">
        <v>5</v>
      </c>
      <c r="E122" s="107" t="s">
        <v>109</v>
      </c>
      <c r="F122" s="45">
        <v>4.7739391046258826</v>
      </c>
      <c r="G122" s="45">
        <v>4.5690393100956133</v>
      </c>
      <c r="H122" s="45">
        <v>8.4979994660073395</v>
      </c>
      <c r="I122" s="43">
        <v>65.565485325440676</v>
      </c>
      <c r="J122" s="43">
        <v>69.636200580420649</v>
      </c>
      <c r="K122" s="43">
        <v>914.02597402597405</v>
      </c>
      <c r="L122" s="43">
        <v>110.54727393355761</v>
      </c>
      <c r="M122" s="43">
        <v>291.31375361461215</v>
      </c>
      <c r="N122" s="43">
        <v>518.07267941611974</v>
      </c>
      <c r="O122" s="43">
        <v>352.15497317846905</v>
      </c>
      <c r="P122" s="43">
        <v>45.362374023208282</v>
      </c>
      <c r="Q122" s="43">
        <v>61.717358109979642</v>
      </c>
      <c r="R122" s="43">
        <v>75.083825110251496</v>
      </c>
      <c r="S122" s="43">
        <v>86.31578947368422</v>
      </c>
      <c r="T122" s="45">
        <v>4.3600000000000003</v>
      </c>
      <c r="U122" s="45">
        <v>3.1373596965354245</v>
      </c>
      <c r="V122" s="45">
        <v>1.89</v>
      </c>
      <c r="W122" s="43">
        <v>26.713998995664401</v>
      </c>
      <c r="X122" s="45"/>
      <c r="Y122" s="45"/>
      <c r="Z122" s="45"/>
      <c r="AA122" s="45"/>
      <c r="AB122" s="45"/>
      <c r="AC122" s="45"/>
      <c r="AD122" s="45"/>
      <c r="AE122" s="45"/>
      <c r="AF122" s="50"/>
      <c r="BB122" s="367"/>
      <c r="BC122" s="282"/>
      <c r="BD122" s="119" t="s">
        <v>386</v>
      </c>
      <c r="BE122" s="354"/>
      <c r="BF122" s="116" t="s">
        <v>465</v>
      </c>
      <c r="BG122" s="42"/>
      <c r="BH122" s="107"/>
      <c r="BI122" s="45"/>
      <c r="BJ122" s="45"/>
      <c r="BK122" s="45"/>
      <c r="BL122" s="43"/>
      <c r="BM122" s="43"/>
      <c r="BN122" s="43"/>
      <c r="BO122" s="43"/>
      <c r="BP122" s="43"/>
      <c r="BQ122" s="43"/>
      <c r="BR122" s="43"/>
      <c r="BS122" s="43"/>
      <c r="BT122" s="43"/>
      <c r="BU122" s="43"/>
      <c r="BV122" s="43"/>
      <c r="BW122" s="45"/>
      <c r="BX122" s="45"/>
      <c r="BY122" s="45"/>
      <c r="BZ122" s="43"/>
      <c r="CA122" s="45"/>
      <c r="CB122" s="45"/>
      <c r="CC122" s="45"/>
      <c r="CD122" s="45"/>
      <c r="CE122" s="45"/>
      <c r="CF122" s="45"/>
      <c r="CG122" s="45"/>
      <c r="CH122" s="45"/>
      <c r="CI122" s="50"/>
    </row>
    <row r="123" spans="1:87" ht="15" x14ac:dyDescent="0.25">
      <c r="A123" s="570">
        <f t="shared" si="12"/>
        <v>0</v>
      </c>
      <c r="B123" s="120" t="str">
        <f>IF($BE$6=1,BD125,BD126)</f>
        <v>Ray-grass d'Italie 2c+</v>
      </c>
      <c r="C123" s="121" t="s">
        <v>468</v>
      </c>
      <c r="D123" s="55">
        <v>1</v>
      </c>
      <c r="E123" s="108" t="s">
        <v>109</v>
      </c>
      <c r="F123" s="58">
        <v>5.9614339737397417</v>
      </c>
      <c r="G123" s="58">
        <v>6.0962262821877378</v>
      </c>
      <c r="H123" s="58">
        <v>10.204294161610161</v>
      </c>
      <c r="I123" s="56">
        <v>80.4239556775089</v>
      </c>
      <c r="J123" s="56">
        <v>112.52276032759674</v>
      </c>
      <c r="K123" s="56">
        <v>884.11508668589045</v>
      </c>
      <c r="L123" s="56">
        <v>179.13433112582783</v>
      </c>
      <c r="M123" s="56">
        <v>223.38235294117646</v>
      </c>
      <c r="N123" s="56">
        <v>400.48384543739638</v>
      </c>
      <c r="O123" s="56">
        <v>278.57999369993701</v>
      </c>
      <c r="P123" s="56">
        <v>68.976287879131419</v>
      </c>
      <c r="Q123" s="56">
        <v>75.068756586733741</v>
      </c>
      <c r="R123" s="56">
        <v>82.306727360551591</v>
      </c>
      <c r="S123" s="56">
        <v>116.93063054242945</v>
      </c>
      <c r="T123" s="58">
        <v>4.59</v>
      </c>
      <c r="U123" s="58">
        <v>4.7591411283555685</v>
      </c>
      <c r="V123" s="58">
        <v>2.2799999999999998</v>
      </c>
      <c r="W123" s="56">
        <v>42.877274023288322</v>
      </c>
      <c r="X123" s="58"/>
      <c r="Y123" s="58"/>
      <c r="Z123" s="58"/>
      <c r="AA123" s="58"/>
      <c r="AB123" s="58"/>
      <c r="AC123" s="58"/>
      <c r="AD123" s="58"/>
      <c r="AE123" s="58"/>
      <c r="AF123" s="62"/>
      <c r="BB123" s="367"/>
      <c r="BC123" s="282"/>
      <c r="BD123" s="115"/>
      <c r="BE123" s="116"/>
      <c r="BF123" s="116" t="s">
        <v>466</v>
      </c>
      <c r="BG123" s="42"/>
      <c r="BH123" s="107"/>
      <c r="BI123" s="45"/>
      <c r="BJ123" s="45"/>
      <c r="BK123" s="45"/>
      <c r="BL123" s="43"/>
      <c r="BM123" s="43"/>
      <c r="BN123" s="43"/>
      <c r="BO123" s="43"/>
      <c r="BP123" s="43"/>
      <c r="BQ123" s="43"/>
      <c r="BR123" s="43"/>
      <c r="BS123" s="43"/>
      <c r="BT123" s="43"/>
      <c r="BU123" s="43"/>
      <c r="BV123" s="43"/>
      <c r="BW123" s="45"/>
      <c r="BX123" s="45"/>
      <c r="BY123" s="45"/>
      <c r="BZ123" s="43"/>
      <c r="CA123" s="45"/>
      <c r="CB123" s="45"/>
      <c r="CC123" s="45"/>
      <c r="CD123" s="45"/>
      <c r="CE123" s="45"/>
      <c r="CF123" s="45"/>
      <c r="CG123" s="45"/>
      <c r="CH123" s="45"/>
      <c r="CI123" s="50"/>
    </row>
    <row r="124" spans="1:87" ht="15" x14ac:dyDescent="0.25">
      <c r="A124" s="570">
        <f t="shared" si="12"/>
        <v>0</v>
      </c>
      <c r="B124" s="115" t="str">
        <f>IF($BE$6=1,"",BD127)</f>
        <v/>
      </c>
      <c r="C124" s="116" t="s">
        <v>469</v>
      </c>
      <c r="D124" s="42">
        <v>2</v>
      </c>
      <c r="E124" s="105" t="s">
        <v>109</v>
      </c>
      <c r="F124" s="65">
        <v>5.7113956861592801</v>
      </c>
      <c r="G124" s="65">
        <v>5.7725417423577658</v>
      </c>
      <c r="H124" s="65">
        <v>9.8518183521979346</v>
      </c>
      <c r="I124" s="63">
        <v>77.597662497704732</v>
      </c>
      <c r="J124" s="63">
        <v>98.132962375799821</v>
      </c>
      <c r="K124" s="63">
        <v>892.91869619850081</v>
      </c>
      <c r="L124" s="63">
        <v>155.82648062015505</v>
      </c>
      <c r="M124" s="63">
        <v>246.33285840707964</v>
      </c>
      <c r="N124" s="63">
        <v>421.69038914027152</v>
      </c>
      <c r="O124" s="63">
        <v>285.19783529411762</v>
      </c>
      <c r="P124" s="63">
        <v>65.926097495734695</v>
      </c>
      <c r="Q124" s="63">
        <v>72.554338754099874</v>
      </c>
      <c r="R124" s="63">
        <v>80.125269859264279</v>
      </c>
      <c r="S124" s="63">
        <v>108.04542240807288</v>
      </c>
      <c r="T124" s="65">
        <v>4.45</v>
      </c>
      <c r="U124" s="65">
        <v>3.9965551286825591</v>
      </c>
      <c r="V124" s="65">
        <v>2.39</v>
      </c>
      <c r="W124" s="63">
        <v>34.48187213930111</v>
      </c>
      <c r="X124" s="65"/>
      <c r="Y124" s="65"/>
      <c r="Z124" s="65"/>
      <c r="AA124" s="65"/>
      <c r="AB124" s="65"/>
      <c r="AC124" s="65"/>
      <c r="AD124" s="65"/>
      <c r="AE124" s="65"/>
      <c r="AF124" s="69"/>
      <c r="BB124" s="367"/>
      <c r="BC124" s="282"/>
      <c r="BD124" s="115"/>
      <c r="BE124" s="116"/>
      <c r="BF124" s="116" t="s">
        <v>467</v>
      </c>
      <c r="BG124" s="42"/>
      <c r="BH124" s="107"/>
      <c r="BI124" s="45"/>
      <c r="BJ124" s="45"/>
      <c r="BK124" s="45"/>
      <c r="BL124" s="43"/>
      <c r="BM124" s="43"/>
      <c r="BN124" s="43"/>
      <c r="BO124" s="43"/>
      <c r="BP124" s="43"/>
      <c r="BQ124" s="43"/>
      <c r="BR124" s="43"/>
      <c r="BS124" s="43"/>
      <c r="BT124" s="43"/>
      <c r="BU124" s="43"/>
      <c r="BV124" s="43"/>
      <c r="BW124" s="45"/>
      <c r="BX124" s="45"/>
      <c r="BY124" s="45"/>
      <c r="BZ124" s="43"/>
      <c r="CA124" s="45"/>
      <c r="CB124" s="45"/>
      <c r="CC124" s="45"/>
      <c r="CD124" s="45"/>
      <c r="CE124" s="45"/>
      <c r="CF124" s="45"/>
      <c r="CG124" s="45"/>
      <c r="CH124" s="45"/>
      <c r="CI124" s="50"/>
    </row>
    <row r="125" spans="1:87" ht="15" x14ac:dyDescent="0.25">
      <c r="A125" s="570">
        <f t="shared" si="12"/>
        <v>0</v>
      </c>
      <c r="B125" s="115"/>
      <c r="C125" s="116" t="s">
        <v>470</v>
      </c>
      <c r="D125" s="42">
        <v>3</v>
      </c>
      <c r="E125" s="105" t="s">
        <v>109</v>
      </c>
      <c r="F125" s="65">
        <v>5.1480626815524344</v>
      </c>
      <c r="G125" s="65">
        <v>5.0378727698640065</v>
      </c>
      <c r="H125" s="65">
        <v>9.0543215395782042</v>
      </c>
      <c r="I125" s="63">
        <v>71.314642032205654</v>
      </c>
      <c r="J125" s="63">
        <v>82.882845106269826</v>
      </c>
      <c r="K125" s="63">
        <v>908.52203751240859</v>
      </c>
      <c r="L125" s="63">
        <v>131.46305900064186</v>
      </c>
      <c r="M125" s="63">
        <v>276.82321146455689</v>
      </c>
      <c r="N125" s="63">
        <v>468.83165485089165</v>
      </c>
      <c r="O125" s="63">
        <v>318.76246086322948</v>
      </c>
      <c r="P125" s="63">
        <v>56.649882908535531</v>
      </c>
      <c r="Q125" s="63">
        <v>66.104294027945116</v>
      </c>
      <c r="R125" s="63">
        <v>77.453231312391367</v>
      </c>
      <c r="S125" s="63">
        <v>91.593972102002098</v>
      </c>
      <c r="T125" s="65">
        <v>4.34</v>
      </c>
      <c r="U125" s="65">
        <v>3.5137970338110254</v>
      </c>
      <c r="V125" s="65">
        <v>2.38</v>
      </c>
      <c r="W125" s="63">
        <v>26.797501097183325</v>
      </c>
      <c r="X125" s="65"/>
      <c r="Y125" s="65"/>
      <c r="Z125" s="65"/>
      <c r="AA125" s="65"/>
      <c r="AB125" s="65"/>
      <c r="AC125" s="65"/>
      <c r="AD125" s="65"/>
      <c r="AE125" s="65"/>
      <c r="AF125" s="69"/>
      <c r="BB125" s="367"/>
      <c r="BC125" s="282"/>
      <c r="BD125" s="120" t="s">
        <v>390</v>
      </c>
      <c r="BE125" s="121"/>
      <c r="BF125" s="121" t="s">
        <v>468</v>
      </c>
      <c r="BG125" s="55"/>
      <c r="BH125" s="108"/>
      <c r="BI125" s="58"/>
      <c r="BJ125" s="58"/>
      <c r="BK125" s="58"/>
      <c r="BL125" s="56"/>
      <c r="BM125" s="56"/>
      <c r="BN125" s="56"/>
      <c r="BO125" s="56"/>
      <c r="BP125" s="56"/>
      <c r="BQ125" s="56"/>
      <c r="BR125" s="56"/>
      <c r="BS125" s="56"/>
      <c r="BT125" s="56"/>
      <c r="BU125" s="56"/>
      <c r="BV125" s="56"/>
      <c r="BW125" s="58"/>
      <c r="BX125" s="58"/>
      <c r="BY125" s="58"/>
      <c r="BZ125" s="56"/>
      <c r="CA125" s="58"/>
      <c r="CB125" s="58"/>
      <c r="CC125" s="58"/>
      <c r="CD125" s="58"/>
      <c r="CE125" s="58"/>
      <c r="CF125" s="58"/>
      <c r="CG125" s="58"/>
      <c r="CH125" s="58"/>
      <c r="CI125" s="62"/>
    </row>
    <row r="126" spans="1:87" ht="15" x14ac:dyDescent="0.25">
      <c r="A126" s="570">
        <f t="shared" si="12"/>
        <v>0</v>
      </c>
      <c r="B126" s="115"/>
      <c r="C126" s="116" t="s">
        <v>471</v>
      </c>
      <c r="D126" s="42">
        <v>4</v>
      </c>
      <c r="E126" s="105" t="s">
        <v>109</v>
      </c>
      <c r="F126" s="65">
        <v>4.3298683157479259</v>
      </c>
      <c r="G126" s="65">
        <v>4.0076982309175442</v>
      </c>
      <c r="H126" s="65">
        <v>7.8346460194012968</v>
      </c>
      <c r="I126" s="63">
        <v>60.847298330693718</v>
      </c>
      <c r="J126" s="63">
        <v>66.334444933237009</v>
      </c>
      <c r="K126" s="63">
        <v>920.30153425506126</v>
      </c>
      <c r="L126" s="63">
        <v>105.36703225806451</v>
      </c>
      <c r="M126" s="63">
        <v>305.16915580543389</v>
      </c>
      <c r="N126" s="63">
        <v>527.97989179355648</v>
      </c>
      <c r="O126" s="63">
        <v>356.57026554665822</v>
      </c>
      <c r="P126" s="63">
        <v>56.667303886738537</v>
      </c>
      <c r="Q126" s="63">
        <v>56.468353556319776</v>
      </c>
      <c r="R126" s="63">
        <v>74.390749001559499</v>
      </c>
      <c r="S126" s="63">
        <v>79.336339088172323</v>
      </c>
      <c r="T126" s="65">
        <v>4.25</v>
      </c>
      <c r="U126" s="65">
        <v>3.0813256156820099</v>
      </c>
      <c r="V126" s="65">
        <v>2.2599999999999998</v>
      </c>
      <c r="W126" s="63">
        <v>22.59164569609219</v>
      </c>
      <c r="X126" s="65"/>
      <c r="Y126" s="65"/>
      <c r="Z126" s="65"/>
      <c r="AA126" s="65"/>
      <c r="AB126" s="65"/>
      <c r="AC126" s="65"/>
      <c r="AD126" s="65"/>
      <c r="AE126" s="65"/>
      <c r="AF126" s="69"/>
      <c r="BB126" s="367"/>
      <c r="BC126" s="282"/>
      <c r="BD126" s="119" t="s">
        <v>75</v>
      </c>
      <c r="BE126" s="354"/>
      <c r="BF126" s="116" t="s">
        <v>469</v>
      </c>
      <c r="BG126" s="42"/>
      <c r="BH126" s="105"/>
      <c r="BI126" s="65"/>
      <c r="BJ126" s="65"/>
      <c r="BK126" s="65"/>
      <c r="BL126" s="63"/>
      <c r="BM126" s="63"/>
      <c r="BN126" s="63"/>
      <c r="BO126" s="63"/>
      <c r="BP126" s="63"/>
      <c r="BQ126" s="63"/>
      <c r="BR126" s="63"/>
      <c r="BS126" s="63"/>
      <c r="BT126" s="63"/>
      <c r="BU126" s="63"/>
      <c r="BV126" s="63"/>
      <c r="BW126" s="65"/>
      <c r="BX126" s="65"/>
      <c r="BY126" s="65"/>
      <c r="BZ126" s="63"/>
      <c r="CA126" s="65"/>
      <c r="CB126" s="65"/>
      <c r="CC126" s="65"/>
      <c r="CD126" s="65"/>
      <c r="CE126" s="65"/>
      <c r="CF126" s="65"/>
      <c r="CG126" s="65"/>
      <c r="CH126" s="65"/>
      <c r="CI126" s="69"/>
    </row>
    <row r="127" spans="1:87" ht="15" x14ac:dyDescent="0.25">
      <c r="A127" s="570">
        <f t="shared" si="12"/>
        <v>0</v>
      </c>
      <c r="B127" s="115"/>
      <c r="C127" s="116" t="s">
        <v>472</v>
      </c>
      <c r="D127" s="42">
        <v>5</v>
      </c>
      <c r="E127" s="105" t="s">
        <v>109</v>
      </c>
      <c r="F127" s="65">
        <v>3.9188963881789554</v>
      </c>
      <c r="G127" s="65">
        <v>3.5142779633947847</v>
      </c>
      <c r="H127" s="65">
        <v>7.1896727094975077</v>
      </c>
      <c r="I127" s="63">
        <v>53.362042595520364</v>
      </c>
      <c r="J127" s="63">
        <v>51.168181337098986</v>
      </c>
      <c r="K127" s="63">
        <v>922.60746683889829</v>
      </c>
      <c r="L127" s="63">
        <v>81.611025641025648</v>
      </c>
      <c r="M127" s="63">
        <v>305.19229197021752</v>
      </c>
      <c r="N127" s="63">
        <v>526.60435952864873</v>
      </c>
      <c r="O127" s="63">
        <v>356.25767553515385</v>
      </c>
      <c r="P127" s="63">
        <v>48.888667576717552</v>
      </c>
      <c r="Q127" s="63">
        <v>51.696049290042254</v>
      </c>
      <c r="R127" s="63">
        <v>71.466073231441868</v>
      </c>
      <c r="S127" s="63">
        <v>77.134281425884765</v>
      </c>
      <c r="T127" s="65">
        <v>4.1900000000000004</v>
      </c>
      <c r="U127" s="65">
        <v>2.4733913601666626</v>
      </c>
      <c r="V127" s="65">
        <v>2.0099999999999998</v>
      </c>
      <c r="W127" s="63">
        <v>19.063690215961753</v>
      </c>
      <c r="X127" s="65"/>
      <c r="Y127" s="65"/>
      <c r="Z127" s="65"/>
      <c r="AA127" s="65"/>
      <c r="AB127" s="65"/>
      <c r="AC127" s="65"/>
      <c r="AD127" s="65"/>
      <c r="AE127" s="65"/>
      <c r="AF127" s="69"/>
      <c r="BB127" s="367"/>
      <c r="BC127" s="282"/>
      <c r="BD127" s="119" t="s">
        <v>386</v>
      </c>
      <c r="BE127" s="354"/>
      <c r="BF127" s="116" t="s">
        <v>470</v>
      </c>
      <c r="BG127" s="42"/>
      <c r="BH127" s="105"/>
      <c r="BI127" s="65"/>
      <c r="BJ127" s="65"/>
      <c r="BK127" s="65"/>
      <c r="BL127" s="63"/>
      <c r="BM127" s="63"/>
      <c r="BN127" s="63"/>
      <c r="BO127" s="63"/>
      <c r="BP127" s="63"/>
      <c r="BQ127" s="63"/>
      <c r="BR127" s="63"/>
      <c r="BS127" s="63"/>
      <c r="BT127" s="63"/>
      <c r="BU127" s="63"/>
      <c r="BV127" s="63"/>
      <c r="BW127" s="65"/>
      <c r="BX127" s="65"/>
      <c r="BY127" s="65"/>
      <c r="BZ127" s="63"/>
      <c r="CA127" s="65"/>
      <c r="CB127" s="65"/>
      <c r="CC127" s="65"/>
      <c r="CD127" s="65"/>
      <c r="CE127" s="65"/>
      <c r="CF127" s="65"/>
      <c r="CG127" s="65"/>
      <c r="CH127" s="65"/>
      <c r="CI127" s="69"/>
    </row>
    <row r="128" spans="1:87" ht="15" x14ac:dyDescent="0.25">
      <c r="A128" s="570">
        <f t="shared" si="12"/>
        <v>0</v>
      </c>
      <c r="B128" s="120" t="str">
        <f>IF($BE$6=1,BD130,BD131)</f>
        <v>Vulpin 2c+</v>
      </c>
      <c r="C128" s="121" t="s">
        <v>473</v>
      </c>
      <c r="D128" s="55">
        <v>1</v>
      </c>
      <c r="E128" s="106" t="s">
        <v>109</v>
      </c>
      <c r="F128" s="72">
        <v>5.6701047570429779</v>
      </c>
      <c r="G128" s="72">
        <v>5.6670903846087439</v>
      </c>
      <c r="H128" s="72">
        <v>9.8494165077177183</v>
      </c>
      <c r="I128" s="70">
        <v>78.855362744265548</v>
      </c>
      <c r="J128" s="70">
        <v>134.89782045583186</v>
      </c>
      <c r="K128" s="70">
        <v>898.26630441014333</v>
      </c>
      <c r="L128" s="70">
        <v>215.72869866511681</v>
      </c>
      <c r="M128" s="70">
        <v>280.17272100633778</v>
      </c>
      <c r="N128" s="70">
        <v>469.18134925782164</v>
      </c>
      <c r="O128" s="70">
        <v>318.00701910882049</v>
      </c>
      <c r="P128" s="70">
        <v>20.0580549871427</v>
      </c>
      <c r="Q128" s="70">
        <v>69.542245122095437</v>
      </c>
      <c r="R128" s="70">
        <v>84.71216207345654</v>
      </c>
      <c r="S128" s="70">
        <v>101.92944193548385</v>
      </c>
      <c r="T128" s="72">
        <v>2.5</v>
      </c>
      <c r="U128" s="72">
        <v>4.5144017971885262</v>
      </c>
      <c r="V128" s="72">
        <v>1.57</v>
      </c>
      <c r="W128" s="70">
        <v>41.140473800635661</v>
      </c>
      <c r="X128" s="72"/>
      <c r="Y128" s="72"/>
      <c r="Z128" s="72"/>
      <c r="AA128" s="72"/>
      <c r="AB128" s="72"/>
      <c r="AC128" s="72"/>
      <c r="AD128" s="72"/>
      <c r="AE128" s="72"/>
      <c r="AF128" s="76"/>
      <c r="BB128" s="367"/>
      <c r="BC128" s="282"/>
      <c r="BD128" s="115"/>
      <c r="BE128" s="116"/>
      <c r="BF128" s="116" t="s">
        <v>471</v>
      </c>
      <c r="BG128" s="42"/>
      <c r="BH128" s="105"/>
      <c r="BI128" s="65"/>
      <c r="BJ128" s="65"/>
      <c r="BK128" s="65"/>
      <c r="BL128" s="63"/>
      <c r="BM128" s="63"/>
      <c r="BN128" s="63"/>
      <c r="BO128" s="63"/>
      <c r="BP128" s="63"/>
      <c r="BQ128" s="63"/>
      <c r="BR128" s="63"/>
      <c r="BS128" s="63"/>
      <c r="BT128" s="63"/>
      <c r="BU128" s="63"/>
      <c r="BV128" s="63"/>
      <c r="BW128" s="65"/>
      <c r="BX128" s="65"/>
      <c r="BY128" s="65"/>
      <c r="BZ128" s="63"/>
      <c r="CA128" s="65"/>
      <c r="CB128" s="65"/>
      <c r="CC128" s="65"/>
      <c r="CD128" s="65"/>
      <c r="CE128" s="65"/>
      <c r="CF128" s="65"/>
      <c r="CG128" s="65"/>
      <c r="CH128" s="65"/>
      <c r="CI128" s="69"/>
    </row>
    <row r="129" spans="1:87" ht="15" x14ac:dyDescent="0.25">
      <c r="A129" s="570">
        <f t="shared" si="12"/>
        <v>0</v>
      </c>
      <c r="B129" s="115" t="str">
        <f>IF($BE$6=1,"",BD132)</f>
        <v/>
      </c>
      <c r="C129" s="116" t="s">
        <v>474</v>
      </c>
      <c r="D129" s="42">
        <v>2</v>
      </c>
      <c r="E129" s="107" t="s">
        <v>109</v>
      </c>
      <c r="F129" s="45">
        <v>5.2081685392744852</v>
      </c>
      <c r="G129" s="45">
        <v>5.0944506664920608</v>
      </c>
      <c r="H129" s="45">
        <v>9.162307757227989</v>
      </c>
      <c r="I129" s="43">
        <v>74.029632981718549</v>
      </c>
      <c r="J129" s="43">
        <v>115.84433123638503</v>
      </c>
      <c r="K129" s="43">
        <v>899.41264703296702</v>
      </c>
      <c r="L129" s="43">
        <v>184.46924537743163</v>
      </c>
      <c r="M129" s="43">
        <v>286.19388181818186</v>
      </c>
      <c r="N129" s="43">
        <v>480.29503503801078</v>
      </c>
      <c r="O129" s="43">
        <v>322.80414470989768</v>
      </c>
      <c r="P129" s="43">
        <v>22.511482223779055</v>
      </c>
      <c r="Q129" s="43">
        <v>65.370185174780914</v>
      </c>
      <c r="R129" s="43">
        <v>82.472550332480424</v>
      </c>
      <c r="S129" s="43">
        <v>100.92565333333332</v>
      </c>
      <c r="T129" s="45">
        <v>2.75</v>
      </c>
      <c r="U129" s="45">
        <v>4.0559368868468111</v>
      </c>
      <c r="V129" s="45">
        <v>1.56</v>
      </c>
      <c r="W129" s="43">
        <v>34.380212587237601</v>
      </c>
      <c r="X129" s="45"/>
      <c r="Y129" s="45"/>
      <c r="Z129" s="45"/>
      <c r="AA129" s="45"/>
      <c r="AB129" s="45"/>
      <c r="AC129" s="45"/>
      <c r="AD129" s="45"/>
      <c r="AE129" s="45"/>
      <c r="AF129" s="50"/>
      <c r="BB129" s="367"/>
      <c r="BC129" s="282"/>
      <c r="BD129" s="115"/>
      <c r="BE129" s="116"/>
      <c r="BF129" s="116" t="s">
        <v>472</v>
      </c>
      <c r="BG129" s="42"/>
      <c r="BH129" s="105"/>
      <c r="BI129" s="65"/>
      <c r="BJ129" s="65"/>
      <c r="BK129" s="65"/>
      <c r="BL129" s="63"/>
      <c r="BM129" s="63"/>
      <c r="BN129" s="63"/>
      <c r="BO129" s="63"/>
      <c r="BP129" s="63"/>
      <c r="BQ129" s="63"/>
      <c r="BR129" s="63"/>
      <c r="BS129" s="63"/>
      <c r="BT129" s="63"/>
      <c r="BU129" s="63"/>
      <c r="BV129" s="63"/>
      <c r="BW129" s="65"/>
      <c r="BX129" s="65"/>
      <c r="BY129" s="65"/>
      <c r="BZ129" s="63"/>
      <c r="CA129" s="65"/>
      <c r="CB129" s="65"/>
      <c r="CC129" s="65"/>
      <c r="CD129" s="65"/>
      <c r="CE129" s="65"/>
      <c r="CF129" s="65"/>
      <c r="CG129" s="65"/>
      <c r="CH129" s="65"/>
      <c r="CI129" s="69"/>
    </row>
    <row r="130" spans="1:87" ht="15" x14ac:dyDescent="0.25">
      <c r="A130" s="570">
        <f t="shared" si="12"/>
        <v>0</v>
      </c>
      <c r="B130" s="115"/>
      <c r="C130" s="116" t="s">
        <v>475</v>
      </c>
      <c r="D130" s="42">
        <v>3</v>
      </c>
      <c r="E130" s="107" t="s">
        <v>109</v>
      </c>
      <c r="F130" s="45">
        <v>4.6089557466711044</v>
      </c>
      <c r="G130" s="45">
        <v>4.3637530610715869</v>
      </c>
      <c r="H130" s="45">
        <v>8.2495508286050292</v>
      </c>
      <c r="I130" s="43">
        <v>66.482390363811135</v>
      </c>
      <c r="J130" s="43">
        <v>88.424394522309882</v>
      </c>
      <c r="K130" s="43">
        <v>900.55890920043817</v>
      </c>
      <c r="L130" s="43">
        <v>140.27667285741188</v>
      </c>
      <c r="M130" s="43">
        <v>298.43808000000001</v>
      </c>
      <c r="N130" s="43">
        <v>536.7719273019228</v>
      </c>
      <c r="O130" s="43">
        <v>338.44030894568692</v>
      </c>
      <c r="P130" s="43">
        <v>20.930919275191002</v>
      </c>
      <c r="Q130" s="43">
        <v>60.037649064937071</v>
      </c>
      <c r="R130" s="43">
        <v>78.48729575986782</v>
      </c>
      <c r="S130" s="43">
        <v>99.930851724137923</v>
      </c>
      <c r="T130" s="45">
        <v>3.03</v>
      </c>
      <c r="U130" s="45">
        <v>3.7668000000000004</v>
      </c>
      <c r="V130" s="45">
        <v>1.55</v>
      </c>
      <c r="W130" s="43">
        <v>28.282443549634511</v>
      </c>
      <c r="X130" s="45"/>
      <c r="Y130" s="45"/>
      <c r="Z130" s="45"/>
      <c r="AA130" s="45"/>
      <c r="AB130" s="45"/>
      <c r="AC130" s="45"/>
      <c r="AD130" s="45"/>
      <c r="AE130" s="45"/>
      <c r="AF130" s="50"/>
      <c r="BB130" s="367"/>
      <c r="BC130" s="282"/>
      <c r="BD130" s="120" t="s">
        <v>396</v>
      </c>
      <c r="BE130" s="121"/>
      <c r="BF130" s="121" t="s">
        <v>473</v>
      </c>
      <c r="BG130" s="55"/>
      <c r="BH130" s="106"/>
      <c r="BI130" s="72"/>
      <c r="BJ130" s="72"/>
      <c r="BK130" s="72"/>
      <c r="BL130" s="70"/>
      <c r="BM130" s="70"/>
      <c r="BN130" s="70"/>
      <c r="BO130" s="70"/>
      <c r="BP130" s="70"/>
      <c r="BQ130" s="70"/>
      <c r="BR130" s="70"/>
      <c r="BS130" s="70"/>
      <c r="BT130" s="70"/>
      <c r="BU130" s="70"/>
      <c r="BV130" s="70"/>
      <c r="BW130" s="72"/>
      <c r="BX130" s="72"/>
      <c r="BY130" s="72"/>
      <c r="BZ130" s="70"/>
      <c r="CA130" s="72"/>
      <c r="CB130" s="72"/>
      <c r="CC130" s="72"/>
      <c r="CD130" s="72"/>
      <c r="CE130" s="72"/>
      <c r="CF130" s="72"/>
      <c r="CG130" s="72"/>
      <c r="CH130" s="72"/>
      <c r="CI130" s="76"/>
    </row>
    <row r="131" spans="1:87" ht="15" x14ac:dyDescent="0.25">
      <c r="A131" s="570">
        <f t="shared" si="12"/>
        <v>0</v>
      </c>
      <c r="B131" s="115"/>
      <c r="C131" s="116" t="s">
        <v>476</v>
      </c>
      <c r="D131" s="42">
        <v>4</v>
      </c>
      <c r="E131" s="107" t="s">
        <v>109</v>
      </c>
      <c r="F131" s="45">
        <v>4.3049073997553915</v>
      </c>
      <c r="G131" s="45">
        <v>3.9932923454944498</v>
      </c>
      <c r="H131" s="45">
        <v>7.7816319363518387</v>
      </c>
      <c r="I131" s="43">
        <v>62.367279020666743</v>
      </c>
      <c r="J131" s="43">
        <v>78.21106954549775</v>
      </c>
      <c r="K131" s="43">
        <v>901.69859409836067</v>
      </c>
      <c r="L131" s="43">
        <v>124.06151937984497</v>
      </c>
      <c r="M131" s="43">
        <v>308.0266435973445</v>
      </c>
      <c r="N131" s="43">
        <v>539.28572008651531</v>
      </c>
      <c r="O131" s="43">
        <v>363.26905868263481</v>
      </c>
      <c r="P131" s="43">
        <v>19.756999999999998</v>
      </c>
      <c r="Q131" s="43">
        <v>56.987553295396332</v>
      </c>
      <c r="R131" s="43">
        <v>76.773201053324897</v>
      </c>
      <c r="S131" s="43">
        <v>98.868395294117633</v>
      </c>
      <c r="T131" s="45">
        <v>3.34</v>
      </c>
      <c r="U131" s="45">
        <v>3.6959754468357269</v>
      </c>
      <c r="V131" s="45">
        <v>1.53</v>
      </c>
      <c r="W131" s="43">
        <v>27.806200000000004</v>
      </c>
      <c r="X131" s="45"/>
      <c r="Y131" s="45"/>
      <c r="Z131" s="45"/>
      <c r="AA131" s="45"/>
      <c r="AB131" s="45"/>
      <c r="AC131" s="45"/>
      <c r="AD131" s="45"/>
      <c r="AE131" s="45"/>
      <c r="AF131" s="50"/>
      <c r="BB131" s="367"/>
      <c r="BC131" s="282"/>
      <c r="BD131" s="119" t="s">
        <v>82</v>
      </c>
      <c r="BE131" s="354"/>
      <c r="BF131" s="116" t="s">
        <v>474</v>
      </c>
      <c r="BG131" s="42"/>
      <c r="BH131" s="107"/>
      <c r="BI131" s="45"/>
      <c r="BJ131" s="45"/>
      <c r="BK131" s="45"/>
      <c r="BL131" s="43"/>
      <c r="BM131" s="43"/>
      <c r="BN131" s="43"/>
      <c r="BO131" s="43"/>
      <c r="BP131" s="43"/>
      <c r="BQ131" s="43"/>
      <c r="BR131" s="43"/>
      <c r="BS131" s="43"/>
      <c r="BT131" s="43"/>
      <c r="BU131" s="43"/>
      <c r="BV131" s="43"/>
      <c r="BW131" s="45"/>
      <c r="BX131" s="45"/>
      <c r="BY131" s="45"/>
      <c r="BZ131" s="43"/>
      <c r="CA131" s="45"/>
      <c r="CB131" s="45"/>
      <c r="CC131" s="45"/>
      <c r="CD131" s="45"/>
      <c r="CE131" s="45"/>
      <c r="CF131" s="45"/>
      <c r="CG131" s="45"/>
      <c r="CH131" s="45"/>
      <c r="CI131" s="50"/>
    </row>
    <row r="132" spans="1:87" ht="15" x14ac:dyDescent="0.25">
      <c r="A132" s="570">
        <f t="shared" si="12"/>
        <v>0</v>
      </c>
      <c r="B132" s="115"/>
      <c r="C132" s="116" t="s">
        <v>477</v>
      </c>
      <c r="D132" s="42">
        <v>5</v>
      </c>
      <c r="E132" s="107" t="s">
        <v>109</v>
      </c>
      <c r="F132" s="45">
        <v>3.8079459150981116</v>
      </c>
      <c r="G132" s="45">
        <v>3.3897052442142548</v>
      </c>
      <c r="H132" s="45">
        <v>7.0071937856326576</v>
      </c>
      <c r="I132" s="43">
        <v>56.171208511698794</v>
      </c>
      <c r="J132" s="43">
        <v>69.516355820711212</v>
      </c>
      <c r="K132" s="43">
        <v>903.82929552889857</v>
      </c>
      <c r="L132" s="43">
        <v>110.34740947417048</v>
      </c>
      <c r="M132" s="43">
        <v>329.53408668744623</v>
      </c>
      <c r="N132" s="43">
        <v>589.71468561752511</v>
      </c>
      <c r="O132" s="43">
        <v>400.37519912857869</v>
      </c>
      <c r="P132" s="43">
        <v>16.374013255130652</v>
      </c>
      <c r="Q132" s="43">
        <v>51.370564811796577</v>
      </c>
      <c r="R132" s="43">
        <v>75.206045930788861</v>
      </c>
      <c r="S132" s="43">
        <v>96.710409638554211</v>
      </c>
      <c r="T132" s="45">
        <v>3.69</v>
      </c>
      <c r="U132" s="45">
        <v>3.2431962688845024</v>
      </c>
      <c r="V132" s="45">
        <v>1.5</v>
      </c>
      <c r="W132" s="43">
        <v>24.857500444867902</v>
      </c>
      <c r="X132" s="45"/>
      <c r="Y132" s="45"/>
      <c r="Z132" s="45"/>
      <c r="AA132" s="45"/>
      <c r="AB132" s="45"/>
      <c r="AC132" s="45"/>
      <c r="AD132" s="45"/>
      <c r="AE132" s="45"/>
      <c r="AF132" s="50"/>
      <c r="BB132" s="367"/>
      <c r="BC132" s="282"/>
      <c r="BD132" s="119" t="s">
        <v>386</v>
      </c>
      <c r="BE132" s="354"/>
      <c r="BF132" s="116" t="s">
        <v>475</v>
      </c>
      <c r="BG132" s="42"/>
      <c r="BH132" s="107"/>
      <c r="BI132" s="45"/>
      <c r="BJ132" s="45"/>
      <c r="BK132" s="45"/>
      <c r="BL132" s="43"/>
      <c r="BM132" s="43"/>
      <c r="BN132" s="43"/>
      <c r="BO132" s="43"/>
      <c r="BP132" s="43"/>
      <c r="BQ132" s="43"/>
      <c r="BR132" s="43"/>
      <c r="BS132" s="43"/>
      <c r="BT132" s="43"/>
      <c r="BU132" s="43"/>
      <c r="BV132" s="43"/>
      <c r="BW132" s="45"/>
      <c r="BX132" s="45"/>
      <c r="BY132" s="45"/>
      <c r="BZ132" s="43"/>
      <c r="CA132" s="45"/>
      <c r="CB132" s="45"/>
      <c r="CC132" s="45"/>
      <c r="CD132" s="45"/>
      <c r="CE132" s="45"/>
      <c r="CF132" s="45"/>
      <c r="CG132" s="45"/>
      <c r="CH132" s="45"/>
      <c r="CI132" s="50"/>
    </row>
    <row r="133" spans="1:87" ht="15" x14ac:dyDescent="0.25">
      <c r="A133" s="570">
        <f t="shared" si="12"/>
        <v>0</v>
      </c>
      <c r="B133" s="120" t="str">
        <f>IF($BE$6=1,BD135,BD136)</f>
        <v>Trèfle blanc 2c+</v>
      </c>
      <c r="C133" s="121" t="s">
        <v>478</v>
      </c>
      <c r="D133" s="55">
        <v>1</v>
      </c>
      <c r="E133" s="108" t="s">
        <v>109</v>
      </c>
      <c r="F133" s="58">
        <v>6.3315488441819898</v>
      </c>
      <c r="G133" s="58">
        <v>6.5559789558272712</v>
      </c>
      <c r="H133" s="58">
        <v>10.744784315806561</v>
      </c>
      <c r="I133" s="56">
        <v>84.387983403628354</v>
      </c>
      <c r="J133" s="56">
        <v>167.35968182369092</v>
      </c>
      <c r="K133" s="56">
        <v>861.13552407614782</v>
      </c>
      <c r="L133" s="56">
        <v>269.85085751467221</v>
      </c>
      <c r="M133" s="56">
        <v>163.07898947689731</v>
      </c>
      <c r="N133" s="56">
        <v>221.08403429202403</v>
      </c>
      <c r="O133" s="56">
        <v>224.12382871492366</v>
      </c>
      <c r="P133" s="56">
        <v>26.877743514302463</v>
      </c>
      <c r="Q133" s="56">
        <v>78.09563520137138</v>
      </c>
      <c r="R133" s="56">
        <v>87.825584191341932</v>
      </c>
      <c r="S133" s="56">
        <v>140.88058878504674</v>
      </c>
      <c r="T133" s="58">
        <v>14.83</v>
      </c>
      <c r="U133" s="58">
        <v>3.9768739021492081</v>
      </c>
      <c r="V133" s="58">
        <v>2.1800000000000002</v>
      </c>
      <c r="W133" s="56">
        <v>33.351700000000001</v>
      </c>
      <c r="X133" s="58"/>
      <c r="Y133" s="58"/>
      <c r="Z133" s="58"/>
      <c r="AA133" s="58"/>
      <c r="AB133" s="58"/>
      <c r="AC133" s="58"/>
      <c r="AD133" s="58"/>
      <c r="AE133" s="58"/>
      <c r="AF133" s="62"/>
      <c r="BB133" s="367"/>
      <c r="BC133" s="282"/>
      <c r="BD133" s="115"/>
      <c r="BE133" s="116"/>
      <c r="BF133" s="116" t="s">
        <v>476</v>
      </c>
      <c r="BG133" s="42"/>
      <c r="BH133" s="107"/>
      <c r="BI133" s="45"/>
      <c r="BJ133" s="45"/>
      <c r="BK133" s="45"/>
      <c r="BL133" s="43"/>
      <c r="BM133" s="43"/>
      <c r="BN133" s="43"/>
      <c r="BO133" s="43"/>
      <c r="BP133" s="43"/>
      <c r="BQ133" s="43"/>
      <c r="BR133" s="43"/>
      <c r="BS133" s="43"/>
      <c r="BT133" s="43"/>
      <c r="BU133" s="43"/>
      <c r="BV133" s="43"/>
      <c r="BW133" s="45"/>
      <c r="BX133" s="45"/>
      <c r="BY133" s="45"/>
      <c r="BZ133" s="43"/>
      <c r="CA133" s="45"/>
      <c r="CB133" s="45"/>
      <c r="CC133" s="45"/>
      <c r="CD133" s="45"/>
      <c r="CE133" s="45"/>
      <c r="CF133" s="45"/>
      <c r="CG133" s="45"/>
      <c r="CH133" s="45"/>
      <c r="CI133" s="50"/>
    </row>
    <row r="134" spans="1:87" ht="15" x14ac:dyDescent="0.25">
      <c r="A134" s="570">
        <f t="shared" si="12"/>
        <v>0</v>
      </c>
      <c r="B134" s="115"/>
      <c r="C134" s="116" t="s">
        <v>479</v>
      </c>
      <c r="D134" s="42">
        <v>2</v>
      </c>
      <c r="E134" s="105" t="s">
        <v>109</v>
      </c>
      <c r="F134" s="65">
        <v>6.1457755630531592</v>
      </c>
      <c r="G134" s="65">
        <v>6.3203781754763515</v>
      </c>
      <c r="H134" s="65">
        <v>10.479383438845019</v>
      </c>
      <c r="I134" s="63">
        <v>82.370167420753461</v>
      </c>
      <c r="J134" s="63">
        <v>152.82626517865648</v>
      </c>
      <c r="K134" s="63">
        <v>866.13351370786518</v>
      </c>
      <c r="L134" s="63">
        <v>245.71339751791413</v>
      </c>
      <c r="M134" s="63">
        <v>180.08777227281698</v>
      </c>
      <c r="N134" s="63">
        <v>244.32339928037055</v>
      </c>
      <c r="O134" s="63">
        <v>245.34216830579962</v>
      </c>
      <c r="P134" s="63">
        <v>30.918952267688429</v>
      </c>
      <c r="Q134" s="63">
        <v>76.182453704987509</v>
      </c>
      <c r="R134" s="63">
        <v>86.825491430808555</v>
      </c>
      <c r="S134" s="63">
        <v>135.17479272727275</v>
      </c>
      <c r="T134" s="65">
        <v>14.75</v>
      </c>
      <c r="U134" s="65">
        <v>3.576319517166175</v>
      </c>
      <c r="V134" s="65">
        <v>2.17</v>
      </c>
      <c r="W134" s="63">
        <v>32.892400000000002</v>
      </c>
      <c r="X134" s="65"/>
      <c r="Y134" s="65"/>
      <c r="Z134" s="65"/>
      <c r="AA134" s="65"/>
      <c r="AB134" s="65"/>
      <c r="AC134" s="65"/>
      <c r="AD134" s="65"/>
      <c r="AE134" s="65"/>
      <c r="AF134" s="69"/>
      <c r="BB134" s="367"/>
      <c r="BC134" s="282"/>
      <c r="BD134" s="115"/>
      <c r="BE134" s="116"/>
      <c r="BF134" s="116" t="s">
        <v>477</v>
      </c>
      <c r="BG134" s="42"/>
      <c r="BH134" s="107"/>
      <c r="BI134" s="45"/>
      <c r="BJ134" s="45"/>
      <c r="BK134" s="45"/>
      <c r="BL134" s="43"/>
      <c r="BM134" s="43"/>
      <c r="BN134" s="43"/>
      <c r="BO134" s="43"/>
      <c r="BP134" s="43"/>
      <c r="BQ134" s="43"/>
      <c r="BR134" s="43"/>
      <c r="BS134" s="43"/>
      <c r="BT134" s="43"/>
      <c r="BU134" s="43"/>
      <c r="BV134" s="43"/>
      <c r="BW134" s="45"/>
      <c r="BX134" s="45"/>
      <c r="BY134" s="45"/>
      <c r="BZ134" s="43"/>
      <c r="CA134" s="45"/>
      <c r="CB134" s="45"/>
      <c r="CC134" s="45"/>
      <c r="CD134" s="45"/>
      <c r="CE134" s="45"/>
      <c r="CF134" s="45"/>
      <c r="CG134" s="45"/>
      <c r="CH134" s="45"/>
      <c r="CI134" s="50"/>
    </row>
    <row r="135" spans="1:87" ht="15" x14ac:dyDescent="0.25">
      <c r="A135" s="570">
        <f t="shared" si="12"/>
        <v>0</v>
      </c>
      <c r="B135" s="115"/>
      <c r="C135" s="116" t="s">
        <v>480</v>
      </c>
      <c r="D135" s="42">
        <v>3</v>
      </c>
      <c r="E135" s="105" t="s">
        <v>109</v>
      </c>
      <c r="F135" s="65">
        <v>6.0225558293661177</v>
      </c>
      <c r="G135" s="65">
        <v>6.1548538130235952</v>
      </c>
      <c r="H135" s="65">
        <v>10.313282264449187</v>
      </c>
      <c r="I135" s="63">
        <v>81.354902773980555</v>
      </c>
      <c r="J135" s="63">
        <v>148.58338719624103</v>
      </c>
      <c r="K135" s="63">
        <v>871.1399459459459</v>
      </c>
      <c r="L135" s="63">
        <v>238.62053648068667</v>
      </c>
      <c r="M135" s="63">
        <v>193.51526011560696</v>
      </c>
      <c r="N135" s="63">
        <v>260.42898648489466</v>
      </c>
      <c r="O135" s="63">
        <v>258.35621038448568</v>
      </c>
      <c r="P135" s="63">
        <v>31.530719076925354</v>
      </c>
      <c r="Q135" s="63">
        <v>74.599324937675163</v>
      </c>
      <c r="R135" s="63">
        <v>86.413040503288684</v>
      </c>
      <c r="S135" s="63">
        <v>129.57921428571427</v>
      </c>
      <c r="T135" s="65">
        <v>14.63</v>
      </c>
      <c r="U135" s="65">
        <v>3.2950754556810447</v>
      </c>
      <c r="V135" s="65">
        <v>2.16</v>
      </c>
      <c r="W135" s="63">
        <v>32.433100000000003</v>
      </c>
      <c r="X135" s="65"/>
      <c r="Y135" s="65"/>
      <c r="Z135" s="65"/>
      <c r="AA135" s="65"/>
      <c r="AB135" s="65"/>
      <c r="AC135" s="65"/>
      <c r="AD135" s="65"/>
      <c r="AE135" s="65"/>
      <c r="AF135" s="69"/>
      <c r="BB135" s="367"/>
      <c r="BC135" s="282"/>
      <c r="BD135" s="120" t="s">
        <v>402</v>
      </c>
      <c r="BE135" s="121"/>
      <c r="BF135" s="121" t="s">
        <v>478</v>
      </c>
      <c r="BG135" s="55"/>
      <c r="BH135" s="108"/>
      <c r="BI135" s="58"/>
      <c r="BJ135" s="58"/>
      <c r="BK135" s="58"/>
      <c r="BL135" s="56"/>
      <c r="BM135" s="56"/>
      <c r="BN135" s="56"/>
      <c r="BO135" s="56"/>
      <c r="BP135" s="56"/>
      <c r="BQ135" s="56"/>
      <c r="BR135" s="56"/>
      <c r="BS135" s="56"/>
      <c r="BT135" s="56"/>
      <c r="BU135" s="56"/>
      <c r="BV135" s="56"/>
      <c r="BW135" s="58"/>
      <c r="BX135" s="58"/>
      <c r="BY135" s="58"/>
      <c r="BZ135" s="56"/>
      <c r="CA135" s="58"/>
      <c r="CB135" s="58"/>
      <c r="CC135" s="58"/>
      <c r="CD135" s="58"/>
      <c r="CE135" s="58"/>
      <c r="CF135" s="58"/>
      <c r="CG135" s="58"/>
      <c r="CH135" s="58"/>
      <c r="CI135" s="62"/>
    </row>
    <row r="136" spans="1:87" ht="15" x14ac:dyDescent="0.25">
      <c r="A136" s="570">
        <f t="shared" si="12"/>
        <v>0</v>
      </c>
      <c r="B136" s="115"/>
      <c r="C136" s="116" t="s">
        <v>481</v>
      </c>
      <c r="D136" s="42">
        <v>4</v>
      </c>
      <c r="E136" s="105" t="s">
        <v>109</v>
      </c>
      <c r="F136" s="65">
        <v>5.7598045871541137</v>
      </c>
      <c r="G136" s="65">
        <v>5.8046157746457645</v>
      </c>
      <c r="H136" s="65">
        <v>9.953705850134849</v>
      </c>
      <c r="I136" s="63">
        <v>79.171123926561535</v>
      </c>
      <c r="J136" s="63">
        <v>142.19050569956758</v>
      </c>
      <c r="K136" s="63">
        <v>879.99098083427282</v>
      </c>
      <c r="L136" s="63">
        <v>227.93385714285714</v>
      </c>
      <c r="M136" s="63">
        <v>212.35843575418994</v>
      </c>
      <c r="N136" s="63">
        <v>275.41601043270344</v>
      </c>
      <c r="O136" s="63">
        <v>286.97908474576275</v>
      </c>
      <c r="P136" s="63">
        <v>25.538908925619925</v>
      </c>
      <c r="Q136" s="63">
        <v>71.303473816682356</v>
      </c>
      <c r="R136" s="63">
        <v>85.710548572396149</v>
      </c>
      <c r="S136" s="63">
        <v>119.92920353982302</v>
      </c>
      <c r="T136" s="65">
        <v>14.47</v>
      </c>
      <c r="U136" s="65">
        <v>3.3332999999999999</v>
      </c>
      <c r="V136" s="65">
        <v>2.13</v>
      </c>
      <c r="W136" s="63">
        <v>31.973800000000001</v>
      </c>
      <c r="X136" s="65"/>
      <c r="Y136" s="65"/>
      <c r="Z136" s="65"/>
      <c r="AA136" s="65"/>
      <c r="AB136" s="65"/>
      <c r="AC136" s="65"/>
      <c r="AD136" s="65"/>
      <c r="AE136" s="65"/>
      <c r="AF136" s="69"/>
      <c r="BB136" s="367"/>
      <c r="BC136" s="282"/>
      <c r="BD136" s="119" t="s">
        <v>404</v>
      </c>
      <c r="BE136" s="354"/>
      <c r="BF136" s="116" t="s">
        <v>479</v>
      </c>
      <c r="BG136" s="42"/>
      <c r="BH136" s="105"/>
      <c r="BI136" s="65"/>
      <c r="BJ136" s="65"/>
      <c r="BK136" s="65"/>
      <c r="BL136" s="63"/>
      <c r="BM136" s="63"/>
      <c r="BN136" s="63"/>
      <c r="BO136" s="63"/>
      <c r="BP136" s="63"/>
      <c r="BQ136" s="63"/>
      <c r="BR136" s="63"/>
      <c r="BS136" s="63"/>
      <c r="BT136" s="63"/>
      <c r="BU136" s="63"/>
      <c r="BV136" s="63"/>
      <c r="BW136" s="65"/>
      <c r="BX136" s="65"/>
      <c r="BY136" s="65"/>
      <c r="BZ136" s="63"/>
      <c r="CA136" s="65"/>
      <c r="CB136" s="65"/>
      <c r="CC136" s="65"/>
      <c r="CD136" s="65"/>
      <c r="CE136" s="65"/>
      <c r="CF136" s="65"/>
      <c r="CG136" s="65"/>
      <c r="CH136" s="65"/>
      <c r="CI136" s="69"/>
    </row>
    <row r="137" spans="1:87" ht="15" x14ac:dyDescent="0.25">
      <c r="A137" s="570">
        <f t="shared" si="12"/>
        <v>0</v>
      </c>
      <c r="B137" s="115"/>
      <c r="C137" s="116" t="s">
        <v>482</v>
      </c>
      <c r="D137" s="42">
        <v>5</v>
      </c>
      <c r="E137" s="105" t="s">
        <v>109</v>
      </c>
      <c r="F137" s="65">
        <v>5.0178532119380668</v>
      </c>
      <c r="G137" s="65">
        <v>4.852205692439453</v>
      </c>
      <c r="H137" s="65">
        <v>8.8836221386449434</v>
      </c>
      <c r="I137" s="63">
        <v>72.278835042695775</v>
      </c>
      <c r="J137" s="63">
        <v>131.30039441799266</v>
      </c>
      <c r="K137" s="63">
        <v>888.10364986751586</v>
      </c>
      <c r="L137" s="63">
        <v>209.86593327904171</v>
      </c>
      <c r="M137" s="63">
        <v>250.07439200383254</v>
      </c>
      <c r="N137" s="63">
        <v>331.07473166821103</v>
      </c>
      <c r="O137" s="63">
        <v>308.94787500000001</v>
      </c>
      <c r="P137" s="63">
        <v>22.402796945446639</v>
      </c>
      <c r="Q137" s="63">
        <v>62.839785722298423</v>
      </c>
      <c r="R137" s="63">
        <v>84.475418710257173</v>
      </c>
      <c r="S137" s="63">
        <v>111.16312352803502</v>
      </c>
      <c r="T137" s="65">
        <v>14.28</v>
      </c>
      <c r="U137" s="65">
        <v>3.1973507467414888</v>
      </c>
      <c r="V137" s="65">
        <v>2.1</v>
      </c>
      <c r="W137" s="63">
        <v>31.514499999999998</v>
      </c>
      <c r="X137" s="65"/>
      <c r="Y137" s="65"/>
      <c r="Z137" s="65"/>
      <c r="AA137" s="65"/>
      <c r="AB137" s="65"/>
      <c r="AC137" s="65"/>
      <c r="AD137" s="65"/>
      <c r="AE137" s="65"/>
      <c r="AF137" s="69"/>
      <c r="BB137" s="367"/>
      <c r="BC137" s="282"/>
      <c r="BD137" s="115"/>
      <c r="BE137" s="116"/>
      <c r="BF137" s="116" t="s">
        <v>480</v>
      </c>
      <c r="BG137" s="42"/>
      <c r="BH137" s="105"/>
      <c r="BI137" s="65"/>
      <c r="BJ137" s="65"/>
      <c r="BK137" s="65"/>
      <c r="BL137" s="63"/>
      <c r="BM137" s="63"/>
      <c r="BN137" s="63"/>
      <c r="BO137" s="63"/>
      <c r="BP137" s="63"/>
      <c r="BQ137" s="63"/>
      <c r="BR137" s="63"/>
      <c r="BS137" s="63"/>
      <c r="BT137" s="63"/>
      <c r="BU137" s="63"/>
      <c r="BV137" s="63"/>
      <c r="BW137" s="65"/>
      <c r="BX137" s="65"/>
      <c r="BY137" s="65"/>
      <c r="BZ137" s="63"/>
      <c r="CA137" s="65"/>
      <c r="CB137" s="65"/>
      <c r="CC137" s="65"/>
      <c r="CD137" s="65"/>
      <c r="CE137" s="65"/>
      <c r="CF137" s="65"/>
      <c r="CG137" s="65"/>
      <c r="CH137" s="65"/>
      <c r="CI137" s="69"/>
    </row>
    <row r="138" spans="1:87" ht="15" x14ac:dyDescent="0.25">
      <c r="A138" s="570">
        <f t="shared" si="12"/>
        <v>0</v>
      </c>
      <c r="B138" s="120" t="str">
        <f>IF($BE$6=1,BD140,BD141)</f>
        <v>Trèfle violet 2c+</v>
      </c>
      <c r="C138" s="121" t="s">
        <v>483</v>
      </c>
      <c r="D138" s="55">
        <v>1</v>
      </c>
      <c r="E138" s="106" t="s">
        <v>109</v>
      </c>
      <c r="F138" s="72">
        <v>6.1513236390862067</v>
      </c>
      <c r="G138" s="72">
        <v>6.2917338028713399</v>
      </c>
      <c r="H138" s="72">
        <v>10.527838996440586</v>
      </c>
      <c r="I138" s="70">
        <v>83.227148393761581</v>
      </c>
      <c r="J138" s="70">
        <v>165.90499478375699</v>
      </c>
      <c r="K138" s="70">
        <v>877.12748720411776</v>
      </c>
      <c r="L138" s="70">
        <v>267.302187044557</v>
      </c>
      <c r="M138" s="70">
        <v>151.2991987935151</v>
      </c>
      <c r="N138" s="70">
        <v>236.56653948773473</v>
      </c>
      <c r="O138" s="70">
        <v>203.62935315006533</v>
      </c>
      <c r="P138" s="70">
        <v>25.727033173668268</v>
      </c>
      <c r="Q138" s="70">
        <v>74.864918357258219</v>
      </c>
      <c r="R138" s="70">
        <v>87.561855411604355</v>
      </c>
      <c r="S138" s="70">
        <v>123.77140080283884</v>
      </c>
      <c r="T138" s="72">
        <v>17.059999999999999</v>
      </c>
      <c r="U138" s="72">
        <v>3.687739838468628</v>
      </c>
      <c r="V138" s="72">
        <v>2.73</v>
      </c>
      <c r="W138" s="70">
        <v>34.195063428743119</v>
      </c>
      <c r="X138" s="72"/>
      <c r="Y138" s="72"/>
      <c r="Z138" s="72"/>
      <c r="AA138" s="72"/>
      <c r="AB138" s="72"/>
      <c r="AC138" s="72"/>
      <c r="AD138" s="72"/>
      <c r="AE138" s="72"/>
      <c r="AF138" s="76"/>
      <c r="BB138" s="367"/>
      <c r="BC138" s="282"/>
      <c r="BD138" s="115"/>
      <c r="BE138" s="116"/>
      <c r="BF138" s="116" t="s">
        <v>481</v>
      </c>
      <c r="BG138" s="42"/>
      <c r="BH138" s="105"/>
      <c r="BI138" s="65"/>
      <c r="BJ138" s="65"/>
      <c r="BK138" s="65"/>
      <c r="BL138" s="63"/>
      <c r="BM138" s="63"/>
      <c r="BN138" s="63"/>
      <c r="BO138" s="63"/>
      <c r="BP138" s="63"/>
      <c r="BQ138" s="63"/>
      <c r="BR138" s="63"/>
      <c r="BS138" s="63"/>
      <c r="BT138" s="63"/>
      <c r="BU138" s="63"/>
      <c r="BV138" s="63"/>
      <c r="BW138" s="65"/>
      <c r="BX138" s="65"/>
      <c r="BY138" s="65"/>
      <c r="BZ138" s="63"/>
      <c r="CA138" s="65"/>
      <c r="CB138" s="65"/>
      <c r="CC138" s="65"/>
      <c r="CD138" s="65"/>
      <c r="CE138" s="65"/>
      <c r="CF138" s="65"/>
      <c r="CG138" s="65"/>
      <c r="CH138" s="65"/>
      <c r="CI138" s="69"/>
    </row>
    <row r="139" spans="1:87" ht="15" x14ac:dyDescent="0.25">
      <c r="A139" s="570">
        <f t="shared" si="12"/>
        <v>0</v>
      </c>
      <c r="B139" s="115"/>
      <c r="C139" s="116" t="s">
        <v>484</v>
      </c>
      <c r="D139" s="42">
        <v>2</v>
      </c>
      <c r="E139" s="107" t="s">
        <v>109</v>
      </c>
      <c r="F139" s="45">
        <v>6.1187764235947544</v>
      </c>
      <c r="G139" s="45">
        <v>6.2481252350604244</v>
      </c>
      <c r="H139" s="45">
        <v>10.4837450167805</v>
      </c>
      <c r="I139" s="43">
        <v>82.8877363833993</v>
      </c>
      <c r="J139" s="43">
        <v>150.59250250500918</v>
      </c>
      <c r="K139" s="43">
        <v>887.96644261931192</v>
      </c>
      <c r="L139" s="43">
        <v>241.79890391983398</v>
      </c>
      <c r="M139" s="43">
        <v>172</v>
      </c>
      <c r="N139" s="43">
        <v>256.18044943820223</v>
      </c>
      <c r="O139" s="43">
        <v>198.36452739326484</v>
      </c>
      <c r="P139" s="43">
        <v>33.002411895306778</v>
      </c>
      <c r="Q139" s="43">
        <v>74.401076420687829</v>
      </c>
      <c r="R139" s="43">
        <v>86.339171479781427</v>
      </c>
      <c r="S139" s="43">
        <v>112.51075555555555</v>
      </c>
      <c r="T139" s="45">
        <v>16.079999999999998</v>
      </c>
      <c r="U139" s="45">
        <v>3.0616176129469932</v>
      </c>
      <c r="V139" s="45">
        <v>2.66</v>
      </c>
      <c r="W139" s="43">
        <v>27.752432181524114</v>
      </c>
      <c r="X139" s="45"/>
      <c r="Y139" s="45"/>
      <c r="Z139" s="45"/>
      <c r="AA139" s="45"/>
      <c r="AB139" s="45"/>
      <c r="AC139" s="45"/>
      <c r="AD139" s="45"/>
      <c r="AE139" s="45"/>
      <c r="AF139" s="50"/>
      <c r="BB139" s="367"/>
      <c r="BC139" s="282"/>
      <c r="BD139" s="115"/>
      <c r="BE139" s="116"/>
      <c r="BF139" s="116" t="s">
        <v>482</v>
      </c>
      <c r="BG139" s="42"/>
      <c r="BH139" s="105"/>
      <c r="BI139" s="65"/>
      <c r="BJ139" s="65"/>
      <c r="BK139" s="65"/>
      <c r="BL139" s="63"/>
      <c r="BM139" s="63"/>
      <c r="BN139" s="63"/>
      <c r="BO139" s="63"/>
      <c r="BP139" s="63"/>
      <c r="BQ139" s="63"/>
      <c r="BR139" s="63"/>
      <c r="BS139" s="63"/>
      <c r="BT139" s="63"/>
      <c r="BU139" s="63"/>
      <c r="BV139" s="63"/>
      <c r="BW139" s="65"/>
      <c r="BX139" s="65"/>
      <c r="BY139" s="65"/>
      <c r="BZ139" s="63"/>
      <c r="CA139" s="65"/>
      <c r="CB139" s="65"/>
      <c r="CC139" s="65"/>
      <c r="CD139" s="65"/>
      <c r="CE139" s="65"/>
      <c r="CF139" s="65"/>
      <c r="CG139" s="65"/>
      <c r="CH139" s="65"/>
      <c r="CI139" s="69"/>
    </row>
    <row r="140" spans="1:87" ht="15" x14ac:dyDescent="0.25">
      <c r="A140" s="570">
        <f t="shared" si="12"/>
        <v>0</v>
      </c>
      <c r="B140" s="115"/>
      <c r="C140" s="116" t="s">
        <v>485</v>
      </c>
      <c r="D140" s="42">
        <v>3</v>
      </c>
      <c r="E140" s="107" t="s">
        <v>109</v>
      </c>
      <c r="F140" s="45">
        <v>5.7596952399895684</v>
      </c>
      <c r="G140" s="45">
        <v>5.7887635423635349</v>
      </c>
      <c r="H140" s="45">
        <v>9.9705733772221876</v>
      </c>
      <c r="I140" s="43">
        <v>79.583991195755672</v>
      </c>
      <c r="J140" s="43">
        <v>131.26749667946501</v>
      </c>
      <c r="K140" s="43">
        <v>897.00773480662986</v>
      </c>
      <c r="L140" s="43">
        <v>209.75323149184763</v>
      </c>
      <c r="M140" s="43">
        <v>213.20415073941811</v>
      </c>
      <c r="N140" s="43">
        <v>308.86620268921973</v>
      </c>
      <c r="O140" s="43">
        <v>271.90943856582828</v>
      </c>
      <c r="P140" s="43">
        <v>32.714731082837147</v>
      </c>
      <c r="Q140" s="43">
        <v>70.820778797733624</v>
      </c>
      <c r="R140" s="43">
        <v>84.342350370884034</v>
      </c>
      <c r="S140" s="43">
        <v>103.07368421052632</v>
      </c>
      <c r="T140" s="45">
        <v>15.11</v>
      </c>
      <c r="U140" s="45">
        <v>2.8566203771510481</v>
      </c>
      <c r="V140" s="45">
        <v>2.5</v>
      </c>
      <c r="W140" s="43">
        <v>27.743587940187631</v>
      </c>
      <c r="X140" s="45"/>
      <c r="Y140" s="45"/>
      <c r="Z140" s="45"/>
      <c r="AA140" s="45"/>
      <c r="AB140" s="45"/>
      <c r="AC140" s="45"/>
      <c r="AD140" s="45"/>
      <c r="AE140" s="45"/>
      <c r="AF140" s="50"/>
      <c r="BB140" s="367"/>
      <c r="BC140" s="282"/>
      <c r="BD140" s="120" t="s">
        <v>409</v>
      </c>
      <c r="BE140" s="121"/>
      <c r="BF140" s="121" t="s">
        <v>483</v>
      </c>
      <c r="BG140" s="55"/>
      <c r="BH140" s="106"/>
      <c r="BI140" s="72"/>
      <c r="BJ140" s="72"/>
      <c r="BK140" s="72"/>
      <c r="BL140" s="70"/>
      <c r="BM140" s="70"/>
      <c r="BN140" s="70"/>
      <c r="BO140" s="70"/>
      <c r="BP140" s="70"/>
      <c r="BQ140" s="70"/>
      <c r="BR140" s="70"/>
      <c r="BS140" s="70"/>
      <c r="BT140" s="70"/>
      <c r="BU140" s="70"/>
      <c r="BV140" s="70"/>
      <c r="BW140" s="72"/>
      <c r="BX140" s="72"/>
      <c r="BY140" s="72"/>
      <c r="BZ140" s="70"/>
      <c r="CA140" s="72"/>
      <c r="CB140" s="72"/>
      <c r="CC140" s="72"/>
      <c r="CD140" s="72"/>
      <c r="CE140" s="72"/>
      <c r="CF140" s="72"/>
      <c r="CG140" s="72"/>
      <c r="CH140" s="72"/>
      <c r="CI140" s="76"/>
    </row>
    <row r="141" spans="1:87" ht="15" x14ac:dyDescent="0.25">
      <c r="A141" s="570">
        <f t="shared" si="12"/>
        <v>0</v>
      </c>
      <c r="B141" s="115"/>
      <c r="C141" s="116" t="s">
        <v>486</v>
      </c>
      <c r="D141" s="42">
        <v>4</v>
      </c>
      <c r="E141" s="107" t="s">
        <v>109</v>
      </c>
      <c r="F141" s="45">
        <v>5.3837446839955785</v>
      </c>
      <c r="G141" s="45">
        <v>5.305011618813781</v>
      </c>
      <c r="H141" s="45">
        <v>9.4315056132729893</v>
      </c>
      <c r="I141" s="43">
        <v>76.005922454335376</v>
      </c>
      <c r="J141" s="43">
        <v>118.26324750091287</v>
      </c>
      <c r="K141" s="43">
        <v>905.59828187257847</v>
      </c>
      <c r="L141" s="43">
        <v>188.37918279569888</v>
      </c>
      <c r="M141" s="43">
        <v>252.57431249999999</v>
      </c>
      <c r="N141" s="43">
        <v>355.46546060606062</v>
      </c>
      <c r="O141" s="43">
        <v>316.10708661417328</v>
      </c>
      <c r="P141" s="43">
        <v>34.241451906734582</v>
      </c>
      <c r="Q141" s="43">
        <v>66.8108515339718</v>
      </c>
      <c r="R141" s="43">
        <v>82.666111877940452</v>
      </c>
      <c r="S141" s="43">
        <v>94.013405948827071</v>
      </c>
      <c r="T141" s="45">
        <v>14.17</v>
      </c>
      <c r="U141" s="45">
        <v>2.8013111769132966</v>
      </c>
      <c r="V141" s="45">
        <v>2.25</v>
      </c>
      <c r="W141" s="43">
        <v>27.203345679170617</v>
      </c>
      <c r="X141" s="45"/>
      <c r="Y141" s="45"/>
      <c r="Z141" s="45"/>
      <c r="AA141" s="45"/>
      <c r="AB141" s="45"/>
      <c r="AC141" s="45"/>
      <c r="AD141" s="45"/>
      <c r="AE141" s="45"/>
      <c r="AF141" s="50"/>
      <c r="BB141" s="367"/>
      <c r="BC141" s="282"/>
      <c r="BD141" s="119" t="s">
        <v>411</v>
      </c>
      <c r="BE141" s="354"/>
      <c r="BF141" s="116" t="s">
        <v>484</v>
      </c>
      <c r="BG141" s="42"/>
      <c r="BH141" s="107"/>
      <c r="BI141" s="45"/>
      <c r="BJ141" s="45"/>
      <c r="BK141" s="45"/>
      <c r="BL141" s="43"/>
      <c r="BM141" s="43"/>
      <c r="BN141" s="43"/>
      <c r="BO141" s="43"/>
      <c r="BP141" s="43"/>
      <c r="BQ141" s="43"/>
      <c r="BR141" s="43"/>
      <c r="BS141" s="43"/>
      <c r="BT141" s="43"/>
      <c r="BU141" s="43"/>
      <c r="BV141" s="43"/>
      <c r="BW141" s="45"/>
      <c r="BX141" s="45"/>
      <c r="BY141" s="45"/>
      <c r="BZ141" s="43"/>
      <c r="CA141" s="45"/>
      <c r="CB141" s="45"/>
      <c r="CC141" s="45"/>
      <c r="CD141" s="45"/>
      <c r="CE141" s="45"/>
      <c r="CF141" s="45"/>
      <c r="CG141" s="45"/>
      <c r="CH141" s="45"/>
      <c r="CI141" s="50"/>
    </row>
    <row r="142" spans="1:87" ht="15" x14ac:dyDescent="0.25">
      <c r="A142" s="570">
        <f t="shared" si="12"/>
        <v>0</v>
      </c>
      <c r="B142" s="115"/>
      <c r="C142" s="116" t="s">
        <v>487</v>
      </c>
      <c r="D142" s="42">
        <v>5</v>
      </c>
      <c r="E142" s="107" t="s">
        <v>109</v>
      </c>
      <c r="F142" s="45">
        <v>4.3866177009978902</v>
      </c>
      <c r="G142" s="45">
        <v>4.0618603343974859</v>
      </c>
      <c r="H142" s="45">
        <v>7.9358577912162822</v>
      </c>
      <c r="I142" s="43">
        <v>64.974637691060792</v>
      </c>
      <c r="J142" s="43">
        <v>92.276102679604463</v>
      </c>
      <c r="K142" s="43">
        <v>914.40412106199665</v>
      </c>
      <c r="L142" s="43">
        <v>146.40792586016238</v>
      </c>
      <c r="M142" s="43">
        <v>319.88466622577124</v>
      </c>
      <c r="N142" s="43">
        <v>440.78845581226597</v>
      </c>
      <c r="O142" s="43">
        <v>397.09053098338785</v>
      </c>
      <c r="P142" s="43">
        <v>29.827900548732288</v>
      </c>
      <c r="Q142" s="43">
        <v>56.405576924454664</v>
      </c>
      <c r="R142" s="43">
        <v>78.859142238439389</v>
      </c>
      <c r="S142" s="43">
        <v>84.895342264442249</v>
      </c>
      <c r="T142" s="45">
        <v>13.26</v>
      </c>
      <c r="U142" s="45">
        <v>2.2737825038314545</v>
      </c>
      <c r="V142" s="45">
        <v>1.9</v>
      </c>
      <c r="W142" s="43">
        <v>24.108271136252476</v>
      </c>
      <c r="X142" s="45"/>
      <c r="Y142" s="45"/>
      <c r="Z142" s="45"/>
      <c r="AA142" s="45"/>
      <c r="AB142" s="45"/>
      <c r="AC142" s="45"/>
      <c r="AD142" s="45"/>
      <c r="AE142" s="45"/>
      <c r="AF142" s="50"/>
      <c r="BB142" s="367"/>
      <c r="BC142" s="282"/>
      <c r="BD142" s="115"/>
      <c r="BE142" s="116"/>
      <c r="BF142" s="116" t="s">
        <v>485</v>
      </c>
      <c r="BG142" s="42"/>
      <c r="BH142" s="107"/>
      <c r="BI142" s="45"/>
      <c r="BJ142" s="45"/>
      <c r="BK142" s="45"/>
      <c r="BL142" s="43"/>
      <c r="BM142" s="43"/>
      <c r="BN142" s="43"/>
      <c r="BO142" s="43"/>
      <c r="BP142" s="43"/>
      <c r="BQ142" s="43"/>
      <c r="BR142" s="43"/>
      <c r="BS142" s="43"/>
      <c r="BT142" s="43"/>
      <c r="BU142" s="43"/>
      <c r="BV142" s="43"/>
      <c r="BW142" s="45"/>
      <c r="BX142" s="45"/>
      <c r="BY142" s="45"/>
      <c r="BZ142" s="43"/>
      <c r="CA142" s="45"/>
      <c r="CB142" s="45"/>
      <c r="CC142" s="45"/>
      <c r="CD142" s="45"/>
      <c r="CE142" s="45"/>
      <c r="CF142" s="45"/>
      <c r="CG142" s="45"/>
      <c r="CH142" s="45"/>
      <c r="CI142" s="50"/>
    </row>
    <row r="143" spans="1:87" ht="15" x14ac:dyDescent="0.25">
      <c r="A143" s="570">
        <f t="shared" si="12"/>
        <v>0</v>
      </c>
      <c r="B143" s="120" t="str">
        <f>IF($BE$6=1,BD145,BD146)</f>
        <v>Luzerne 2c+</v>
      </c>
      <c r="C143" s="121" t="s">
        <v>488</v>
      </c>
      <c r="D143" s="55">
        <v>1</v>
      </c>
      <c r="E143" s="108" t="s">
        <v>109</v>
      </c>
      <c r="F143" s="58">
        <v>5.8669264426959646</v>
      </c>
      <c r="G143" s="58">
        <v>5.9104040027913971</v>
      </c>
      <c r="H143" s="58">
        <v>10.141181265788093</v>
      </c>
      <c r="I143" s="56">
        <v>81.360076214032773</v>
      </c>
      <c r="J143" s="56">
        <v>180.4117501819278</v>
      </c>
      <c r="K143" s="56">
        <v>873.45605694320261</v>
      </c>
      <c r="L143" s="56">
        <v>291.26593641713009</v>
      </c>
      <c r="M143" s="56">
        <v>192.81706767028746</v>
      </c>
      <c r="N143" s="56">
        <v>265.37312705714226</v>
      </c>
      <c r="O143" s="56">
        <v>266.44924097120725</v>
      </c>
      <c r="P143" s="56">
        <v>16.818160469291449</v>
      </c>
      <c r="Q143" s="56">
        <v>71.364416020304262</v>
      </c>
      <c r="R143" s="56">
        <v>88.282238594492924</v>
      </c>
      <c r="S143" s="56">
        <v>126.79774999999999</v>
      </c>
      <c r="T143" s="58">
        <v>16.16</v>
      </c>
      <c r="U143" s="58">
        <v>4.9471294480792292</v>
      </c>
      <c r="V143" s="58">
        <v>2.91</v>
      </c>
      <c r="W143" s="56">
        <v>38.547029762057342</v>
      </c>
      <c r="X143" s="58"/>
      <c r="Y143" s="58"/>
      <c r="Z143" s="58"/>
      <c r="AA143" s="58"/>
      <c r="AB143" s="58"/>
      <c r="AC143" s="58"/>
      <c r="AD143" s="58"/>
      <c r="AE143" s="58"/>
      <c r="AF143" s="62"/>
      <c r="BB143" s="367"/>
      <c r="BC143" s="282"/>
      <c r="BD143" s="115"/>
      <c r="BE143" s="116"/>
      <c r="BF143" s="116" t="s">
        <v>486</v>
      </c>
      <c r="BG143" s="42"/>
      <c r="BH143" s="107"/>
      <c r="BI143" s="45"/>
      <c r="BJ143" s="45"/>
      <c r="BK143" s="45"/>
      <c r="BL143" s="43"/>
      <c r="BM143" s="43"/>
      <c r="BN143" s="43"/>
      <c r="BO143" s="43"/>
      <c r="BP143" s="43"/>
      <c r="BQ143" s="43"/>
      <c r="BR143" s="43"/>
      <c r="BS143" s="43"/>
      <c r="BT143" s="43"/>
      <c r="BU143" s="43"/>
      <c r="BV143" s="43"/>
      <c r="BW143" s="45"/>
      <c r="BX143" s="45"/>
      <c r="BY143" s="45"/>
      <c r="BZ143" s="43"/>
      <c r="CA143" s="45"/>
      <c r="CB143" s="45"/>
      <c r="CC143" s="45"/>
      <c r="CD143" s="45"/>
      <c r="CE143" s="45"/>
      <c r="CF143" s="45"/>
      <c r="CG143" s="45"/>
      <c r="CH143" s="45"/>
      <c r="CI143" s="50"/>
    </row>
    <row r="144" spans="1:87" ht="15" x14ac:dyDescent="0.25">
      <c r="A144" s="570">
        <f t="shared" si="12"/>
        <v>0</v>
      </c>
      <c r="B144" s="115"/>
      <c r="C144" s="116" t="s">
        <v>489</v>
      </c>
      <c r="D144" s="42">
        <v>2</v>
      </c>
      <c r="E144" s="105" t="s">
        <v>109</v>
      </c>
      <c r="F144" s="65">
        <v>5.5519189573572447</v>
      </c>
      <c r="G144" s="65">
        <v>5.5065071551035878</v>
      </c>
      <c r="H144" s="65">
        <v>9.6889586066905569</v>
      </c>
      <c r="I144" s="63">
        <v>77.784350452905272</v>
      </c>
      <c r="J144" s="63">
        <v>160.30783849543661</v>
      </c>
      <c r="K144" s="63">
        <v>893.61899020862529</v>
      </c>
      <c r="L144" s="63">
        <v>257.9376715624623</v>
      </c>
      <c r="M144" s="63">
        <v>246.10108235294115</v>
      </c>
      <c r="N144" s="63">
        <v>301.65894861364586</v>
      </c>
      <c r="O144" s="63">
        <v>296.38638805970146</v>
      </c>
      <c r="P144" s="63">
        <v>17.099999999999998</v>
      </c>
      <c r="Q144" s="63">
        <v>67.670089439056497</v>
      </c>
      <c r="R144" s="63">
        <v>87.094140730857745</v>
      </c>
      <c r="S144" s="63">
        <v>114.22742201834862</v>
      </c>
      <c r="T144" s="65">
        <v>16.2</v>
      </c>
      <c r="U144" s="65">
        <v>4.3065743573799242</v>
      </c>
      <c r="V144" s="65">
        <v>2.5299999999999998</v>
      </c>
      <c r="W144" s="63">
        <v>34</v>
      </c>
      <c r="X144" s="65"/>
      <c r="Y144" s="65"/>
      <c r="Z144" s="65"/>
      <c r="AA144" s="65"/>
      <c r="AB144" s="65"/>
      <c r="AC144" s="65"/>
      <c r="AD144" s="65"/>
      <c r="AE144" s="65"/>
      <c r="AF144" s="69"/>
      <c r="BB144" s="367"/>
      <c r="BC144" s="282"/>
      <c r="BD144" s="115"/>
      <c r="BE144" s="116"/>
      <c r="BF144" s="116" t="s">
        <v>487</v>
      </c>
      <c r="BG144" s="42"/>
      <c r="BH144" s="107"/>
      <c r="BI144" s="45"/>
      <c r="BJ144" s="45"/>
      <c r="BK144" s="45"/>
      <c r="BL144" s="43"/>
      <c r="BM144" s="43"/>
      <c r="BN144" s="43"/>
      <c r="BO144" s="43"/>
      <c r="BP144" s="43"/>
      <c r="BQ144" s="43"/>
      <c r="BR144" s="43"/>
      <c r="BS144" s="43"/>
      <c r="BT144" s="43"/>
      <c r="BU144" s="43"/>
      <c r="BV144" s="43"/>
      <c r="BW144" s="45"/>
      <c r="BX144" s="45"/>
      <c r="BY144" s="45"/>
      <c r="BZ144" s="43"/>
      <c r="CA144" s="45"/>
      <c r="CB144" s="45"/>
      <c r="CC144" s="45"/>
      <c r="CD144" s="45"/>
      <c r="CE144" s="45"/>
      <c r="CF144" s="45"/>
      <c r="CG144" s="45"/>
      <c r="CH144" s="45"/>
      <c r="CI144" s="50"/>
    </row>
    <row r="145" spans="1:87" ht="15" x14ac:dyDescent="0.25">
      <c r="A145" s="570">
        <f t="shared" si="12"/>
        <v>0</v>
      </c>
      <c r="B145" s="115"/>
      <c r="C145" s="116" t="s">
        <v>490</v>
      </c>
      <c r="D145" s="42">
        <v>3</v>
      </c>
      <c r="E145" s="105" t="s">
        <v>109</v>
      </c>
      <c r="F145" s="65">
        <v>5.1149408067743263</v>
      </c>
      <c r="G145" s="65">
        <v>4.9567428253503243</v>
      </c>
      <c r="H145" s="65">
        <v>9.0449563363274414</v>
      </c>
      <c r="I145" s="63">
        <v>73.596967436236895</v>
      </c>
      <c r="J145" s="63">
        <v>134.44129453397156</v>
      </c>
      <c r="K145" s="63">
        <v>897.91973244147152</v>
      </c>
      <c r="L145" s="63">
        <v>214.97086934569586</v>
      </c>
      <c r="M145" s="63">
        <v>297.59376670951235</v>
      </c>
      <c r="N145" s="63">
        <v>367.78180435783571</v>
      </c>
      <c r="O145" s="63">
        <v>347.22480596697864</v>
      </c>
      <c r="P145" s="63">
        <v>16.149476327933524</v>
      </c>
      <c r="Q145" s="63">
        <v>63.220598439168135</v>
      </c>
      <c r="R145" s="63">
        <v>84.65440348867611</v>
      </c>
      <c r="S145" s="63">
        <v>101.30097087378641</v>
      </c>
      <c r="T145" s="65">
        <v>16.100000000000001</v>
      </c>
      <c r="U145" s="65">
        <v>3.7195346535999989</v>
      </c>
      <c r="V145" s="65">
        <v>2.2000000000000002</v>
      </c>
      <c r="W145" s="63">
        <v>30.674582262093363</v>
      </c>
      <c r="X145" s="65"/>
      <c r="Y145" s="65"/>
      <c r="Z145" s="65"/>
      <c r="AA145" s="65"/>
      <c r="AB145" s="65"/>
      <c r="AC145" s="65"/>
      <c r="AD145" s="65"/>
      <c r="AE145" s="65"/>
      <c r="AF145" s="69"/>
      <c r="BB145" s="367"/>
      <c r="BC145" s="282"/>
      <c r="BD145" s="120" t="s">
        <v>416</v>
      </c>
      <c r="BE145" s="121"/>
      <c r="BF145" s="121" t="s">
        <v>488</v>
      </c>
      <c r="BG145" s="55"/>
      <c r="BH145" s="108"/>
      <c r="BI145" s="58"/>
      <c r="BJ145" s="58"/>
      <c r="BK145" s="58"/>
      <c r="BL145" s="56"/>
      <c r="BM145" s="56"/>
      <c r="BN145" s="56"/>
      <c r="BO145" s="56"/>
      <c r="BP145" s="56"/>
      <c r="BQ145" s="56"/>
      <c r="BR145" s="56"/>
      <c r="BS145" s="56"/>
      <c r="BT145" s="56"/>
      <c r="BU145" s="56"/>
      <c r="BV145" s="56"/>
      <c r="BW145" s="58"/>
      <c r="BX145" s="58"/>
      <c r="BY145" s="58"/>
      <c r="BZ145" s="56"/>
      <c r="CA145" s="58"/>
      <c r="CB145" s="58"/>
      <c r="CC145" s="58"/>
      <c r="CD145" s="58"/>
      <c r="CE145" s="58"/>
      <c r="CF145" s="58"/>
      <c r="CG145" s="58"/>
      <c r="CH145" s="58"/>
      <c r="CI145" s="62"/>
    </row>
    <row r="146" spans="1:87" ht="15" x14ac:dyDescent="0.25">
      <c r="A146" s="570">
        <f t="shared" si="12"/>
        <v>0</v>
      </c>
      <c r="B146" s="115"/>
      <c r="C146" s="116" t="s">
        <v>491</v>
      </c>
      <c r="D146" s="42">
        <v>4</v>
      </c>
      <c r="E146" s="105" t="s">
        <v>109</v>
      </c>
      <c r="F146" s="65">
        <v>4.4854255742319316</v>
      </c>
      <c r="G146" s="65">
        <v>4.1842668561731911</v>
      </c>
      <c r="H146" s="65">
        <v>8.0865428584082739</v>
      </c>
      <c r="I146" s="63">
        <v>66.968629898478213</v>
      </c>
      <c r="J146" s="63">
        <v>114.65444727282015</v>
      </c>
      <c r="K146" s="63">
        <v>900.20636144114576</v>
      </c>
      <c r="L146" s="63">
        <v>182.52631578947364</v>
      </c>
      <c r="M146" s="63">
        <v>341.1921186666666</v>
      </c>
      <c r="N146" s="63">
        <v>425.18812810627628</v>
      </c>
      <c r="O146" s="63">
        <v>402.77546628640761</v>
      </c>
      <c r="P146" s="63">
        <v>16.245225660898086</v>
      </c>
      <c r="Q146" s="63">
        <v>56.959357765346439</v>
      </c>
      <c r="R146" s="63">
        <v>82.300836203498037</v>
      </c>
      <c r="S146" s="63">
        <v>99.845624999999984</v>
      </c>
      <c r="T146" s="65">
        <v>15.84</v>
      </c>
      <c r="U146" s="65">
        <v>3.4530379552882358</v>
      </c>
      <c r="V146" s="65">
        <v>1.93</v>
      </c>
      <c r="W146" s="63">
        <v>26.355548284251999</v>
      </c>
      <c r="X146" s="65"/>
      <c r="Y146" s="65"/>
      <c r="Z146" s="65"/>
      <c r="AA146" s="65"/>
      <c r="AB146" s="65"/>
      <c r="AC146" s="65"/>
      <c r="AD146" s="65"/>
      <c r="AE146" s="65"/>
      <c r="AF146" s="69"/>
      <c r="BB146" s="367"/>
      <c r="BC146" s="282"/>
      <c r="BD146" s="119" t="s">
        <v>418</v>
      </c>
      <c r="BE146" s="354"/>
      <c r="BF146" s="116" t="s">
        <v>489</v>
      </c>
      <c r="BG146" s="42"/>
      <c r="BH146" s="105"/>
      <c r="BI146" s="65"/>
      <c r="BJ146" s="65"/>
      <c r="BK146" s="65"/>
      <c r="BL146" s="63"/>
      <c r="BM146" s="63"/>
      <c r="BN146" s="63"/>
      <c r="BO146" s="63"/>
      <c r="BP146" s="63"/>
      <c r="BQ146" s="63"/>
      <c r="BR146" s="63"/>
      <c r="BS146" s="63"/>
      <c r="BT146" s="63"/>
      <c r="BU146" s="63"/>
      <c r="BV146" s="63"/>
      <c r="BW146" s="65"/>
      <c r="BX146" s="65"/>
      <c r="BY146" s="65"/>
      <c r="BZ146" s="63"/>
      <c r="CA146" s="65"/>
      <c r="CB146" s="65"/>
      <c r="CC146" s="65"/>
      <c r="CD146" s="65"/>
      <c r="CE146" s="65"/>
      <c r="CF146" s="65"/>
      <c r="CG146" s="65"/>
      <c r="CH146" s="65"/>
      <c r="CI146" s="69"/>
    </row>
    <row r="147" spans="1:87" ht="15.75" thickBot="1" x14ac:dyDescent="0.3">
      <c r="A147" s="571">
        <f t="shared" si="12"/>
        <v>0</v>
      </c>
      <c r="B147" s="128"/>
      <c r="C147" s="129" t="s">
        <v>492</v>
      </c>
      <c r="D147" s="92">
        <v>5</v>
      </c>
      <c r="E147" s="110" t="s">
        <v>109</v>
      </c>
      <c r="F147" s="111">
        <v>4.2543015052990318</v>
      </c>
      <c r="G147" s="111">
        <v>3.9038615161590067</v>
      </c>
      <c r="H147" s="111">
        <v>7.7281652105490499</v>
      </c>
      <c r="I147" s="112">
        <v>64.29120836964637</v>
      </c>
      <c r="J147" s="112">
        <v>105.52268618683108</v>
      </c>
      <c r="K147" s="112">
        <v>902.4314500200486</v>
      </c>
      <c r="L147" s="112">
        <v>167.70781468010091</v>
      </c>
      <c r="M147" s="112">
        <v>367.97069932366554</v>
      </c>
      <c r="N147" s="112">
        <v>460.25077324333358</v>
      </c>
      <c r="O147" s="112">
        <v>431.0669001530992</v>
      </c>
      <c r="P147" s="112">
        <v>13.73553525310292</v>
      </c>
      <c r="Q147" s="112">
        <v>54.647895938023161</v>
      </c>
      <c r="R147" s="112">
        <v>81.025342462125877</v>
      </c>
      <c r="S147" s="112">
        <v>97.514694148936158</v>
      </c>
      <c r="T147" s="111">
        <v>15.42</v>
      </c>
      <c r="U147" s="111">
        <v>3.1920734755594249</v>
      </c>
      <c r="V147" s="111">
        <v>1.71</v>
      </c>
      <c r="W147" s="112">
        <v>25.358343823818501</v>
      </c>
      <c r="X147" s="111"/>
      <c r="Y147" s="111"/>
      <c r="Z147" s="111"/>
      <c r="AA147" s="111"/>
      <c r="AB147" s="111"/>
      <c r="AC147" s="111"/>
      <c r="AD147" s="111"/>
      <c r="AE147" s="111"/>
      <c r="AF147" s="114"/>
      <c r="BB147" s="367"/>
      <c r="BC147" s="282"/>
      <c r="BD147" s="115"/>
      <c r="BE147" s="116"/>
      <c r="BF147" s="116" t="s">
        <v>490</v>
      </c>
      <c r="BG147" s="42"/>
      <c r="BH147" s="105"/>
      <c r="BI147" s="65"/>
      <c r="BJ147" s="65"/>
      <c r="BK147" s="65"/>
      <c r="BL147" s="63"/>
      <c r="BM147" s="63"/>
      <c r="BN147" s="63"/>
      <c r="BO147" s="63"/>
      <c r="BP147" s="63"/>
      <c r="BQ147" s="63"/>
      <c r="BR147" s="63"/>
      <c r="BS147" s="63"/>
      <c r="BT147" s="63"/>
      <c r="BU147" s="63"/>
      <c r="BV147" s="63"/>
      <c r="BW147" s="65"/>
      <c r="BX147" s="65"/>
      <c r="BY147" s="65"/>
      <c r="BZ147" s="63"/>
      <c r="CA147" s="65"/>
      <c r="CB147" s="65"/>
      <c r="CC147" s="65"/>
      <c r="CD147" s="65"/>
      <c r="CE147" s="65"/>
      <c r="CF147" s="65"/>
      <c r="CG147" s="65"/>
      <c r="CH147" s="65"/>
      <c r="CI147" s="69"/>
    </row>
    <row r="148" spans="1:87" ht="15" x14ac:dyDescent="0.25">
      <c r="A148" s="555" t="str">
        <f>IF($BE$6=1,BB150,BC150)</f>
        <v>mélanges séchés</v>
      </c>
      <c r="B148" s="135" t="str">
        <f>IF($BE$6=1,BD150,BD151)</f>
        <v>G 2c+</v>
      </c>
      <c r="C148" s="136" t="s">
        <v>493</v>
      </c>
      <c r="D148" s="31">
        <v>1</v>
      </c>
      <c r="E148" s="32">
        <v>880</v>
      </c>
      <c r="F148" s="33">
        <v>5.4730779359258985</v>
      </c>
      <c r="G148" s="34">
        <v>5.4552421371057456</v>
      </c>
      <c r="H148" s="34">
        <v>9.5230202418051757</v>
      </c>
      <c r="I148" s="32">
        <v>94.362261036454612</v>
      </c>
      <c r="J148" s="32">
        <v>109.72613084249998</v>
      </c>
      <c r="K148" s="32">
        <v>890.85675410573572</v>
      </c>
      <c r="L148" s="32">
        <v>171.54372916312371</v>
      </c>
      <c r="M148" s="32">
        <v>253.79587548809093</v>
      </c>
      <c r="N148" s="32">
        <v>466.46784995024126</v>
      </c>
      <c r="O148" s="32">
        <v>289.71235367156095</v>
      </c>
      <c r="P148" s="32">
        <v>70.234023461543586</v>
      </c>
      <c r="Q148" s="32">
        <v>69.75517643644217</v>
      </c>
      <c r="R148" s="32">
        <v>69.209219263572805</v>
      </c>
      <c r="S148" s="35">
        <v>108.89616727133159</v>
      </c>
      <c r="T148" s="34">
        <v>4.5887085999999995</v>
      </c>
      <c r="U148" s="34">
        <v>4.301057548188</v>
      </c>
      <c r="V148" s="34">
        <v>2.0894219999999999</v>
      </c>
      <c r="W148" s="35">
        <v>30.975295500000001</v>
      </c>
      <c r="X148" s="34">
        <v>0.28321499999999999</v>
      </c>
      <c r="Y148" s="34">
        <v>4.6521173333333321</v>
      </c>
      <c r="Z148" s="34">
        <v>2.52583</v>
      </c>
      <c r="AA148" s="34">
        <v>9.9179910000000007</v>
      </c>
      <c r="AB148" s="32">
        <v>200</v>
      </c>
      <c r="AC148" s="32">
        <v>96.851904999999988</v>
      </c>
      <c r="AD148" s="32">
        <v>29.313148500000004</v>
      </c>
      <c r="AE148" s="36">
        <v>0.15</v>
      </c>
      <c r="AF148" s="169">
        <v>0.02</v>
      </c>
      <c r="BB148" s="367"/>
      <c r="BC148" s="282"/>
      <c r="BD148" s="115"/>
      <c r="BE148" s="116"/>
      <c r="BF148" s="116" t="s">
        <v>491</v>
      </c>
      <c r="BG148" s="42"/>
      <c r="BH148" s="105"/>
      <c r="BI148" s="65"/>
      <c r="BJ148" s="65"/>
      <c r="BK148" s="65"/>
      <c r="BL148" s="63"/>
      <c r="BM148" s="63"/>
      <c r="BN148" s="63"/>
      <c r="BO148" s="63"/>
      <c r="BP148" s="63"/>
      <c r="BQ148" s="63"/>
      <c r="BR148" s="63"/>
      <c r="BS148" s="63"/>
      <c r="BT148" s="63"/>
      <c r="BU148" s="63"/>
      <c r="BV148" s="63"/>
      <c r="BW148" s="65"/>
      <c r="BX148" s="65"/>
      <c r="BY148" s="65"/>
      <c r="BZ148" s="63"/>
      <c r="CA148" s="65"/>
      <c r="CB148" s="65"/>
      <c r="CC148" s="65"/>
      <c r="CD148" s="65"/>
      <c r="CE148" s="65"/>
      <c r="CF148" s="65"/>
      <c r="CG148" s="65"/>
      <c r="CH148" s="65"/>
      <c r="CI148" s="69"/>
    </row>
    <row r="149" spans="1:87" ht="15.75" customHeight="1" thickBot="1" x14ac:dyDescent="0.3">
      <c r="A149" s="556" t="str">
        <f t="shared" ref="A149:A182" si="13">IF($BE$6=1,BB150,BB151)</f>
        <v>mélanges séchés</v>
      </c>
      <c r="B149" s="140"/>
      <c r="C149" s="139" t="s">
        <v>494</v>
      </c>
      <c r="D149" s="42">
        <v>2</v>
      </c>
      <c r="E149" s="43">
        <v>880</v>
      </c>
      <c r="F149" s="44">
        <v>5.3481156602144573</v>
      </c>
      <c r="G149" s="45">
        <v>5.2957658147437137</v>
      </c>
      <c r="H149" s="45">
        <v>9.3422786133536668</v>
      </c>
      <c r="I149" s="43">
        <v>91.040571168736761</v>
      </c>
      <c r="J149" s="43">
        <v>99.735578142344309</v>
      </c>
      <c r="K149" s="43">
        <v>896.61474905869318</v>
      </c>
      <c r="L149" s="43">
        <v>156.24254477442426</v>
      </c>
      <c r="M149" s="43">
        <v>258.99778342124688</v>
      </c>
      <c r="N149" s="43">
        <v>472.40231535046848</v>
      </c>
      <c r="O149" s="43">
        <v>294.02836103112321</v>
      </c>
      <c r="P149" s="43">
        <v>75.176163845816717</v>
      </c>
      <c r="Q149" s="43">
        <v>68.506311809502108</v>
      </c>
      <c r="R149" s="43">
        <v>67.917244505061035</v>
      </c>
      <c r="S149" s="46">
        <v>103.19421030927835</v>
      </c>
      <c r="T149" s="45">
        <v>4.5887085999999995</v>
      </c>
      <c r="U149" s="45">
        <v>4.0623598463759985</v>
      </c>
      <c r="V149" s="45">
        <v>1.9044090000000002</v>
      </c>
      <c r="W149" s="46">
        <v>30.345295500000006</v>
      </c>
      <c r="X149" s="45">
        <v>0.301375</v>
      </c>
      <c r="Y149" s="45">
        <v>4.9575733333333334</v>
      </c>
      <c r="Z149" s="45">
        <v>2.26213</v>
      </c>
      <c r="AA149" s="45">
        <v>8.7911280000000005</v>
      </c>
      <c r="AB149" s="43">
        <v>125</v>
      </c>
      <c r="AC149" s="43">
        <v>87.529794999999993</v>
      </c>
      <c r="AD149" s="43">
        <v>26.748148500000003</v>
      </c>
      <c r="AE149" s="47">
        <v>0.05</v>
      </c>
      <c r="AF149" s="117">
        <v>0.02</v>
      </c>
      <c r="BB149" s="368"/>
      <c r="BC149" s="346"/>
      <c r="BD149" s="128"/>
      <c r="BE149" s="129"/>
      <c r="BF149" s="129" t="s">
        <v>492</v>
      </c>
      <c r="BG149" s="92"/>
      <c r="BH149" s="110"/>
      <c r="BI149" s="111"/>
      <c r="BJ149" s="111"/>
      <c r="BK149" s="111"/>
      <c r="BL149" s="112"/>
      <c r="BM149" s="112"/>
      <c r="BN149" s="112"/>
      <c r="BO149" s="112"/>
      <c r="BP149" s="112"/>
      <c r="BQ149" s="112"/>
      <c r="BR149" s="112"/>
      <c r="BS149" s="112"/>
      <c r="BT149" s="112"/>
      <c r="BU149" s="112"/>
      <c r="BV149" s="112"/>
      <c r="BW149" s="111"/>
      <c r="BX149" s="111"/>
      <c r="BY149" s="111"/>
      <c r="BZ149" s="112"/>
      <c r="CA149" s="111"/>
      <c r="CB149" s="111"/>
      <c r="CC149" s="111"/>
      <c r="CD149" s="111"/>
      <c r="CE149" s="111"/>
      <c r="CF149" s="111"/>
      <c r="CG149" s="111"/>
      <c r="CH149" s="111"/>
      <c r="CI149" s="114"/>
    </row>
    <row r="150" spans="1:87" ht="15" customHeight="1" x14ac:dyDescent="0.25">
      <c r="A150" s="556">
        <f t="shared" si="13"/>
        <v>0</v>
      </c>
      <c r="B150" s="140"/>
      <c r="C150" s="139" t="s">
        <v>495</v>
      </c>
      <c r="D150" s="42">
        <v>3</v>
      </c>
      <c r="E150" s="43">
        <v>880</v>
      </c>
      <c r="F150" s="44">
        <v>5.0920155698860885</v>
      </c>
      <c r="G150" s="45">
        <v>4.975776848028981</v>
      </c>
      <c r="H150" s="45">
        <v>8.9630892182956767</v>
      </c>
      <c r="I150" s="43">
        <v>85.479689865534198</v>
      </c>
      <c r="J150" s="43">
        <v>86.605839402686883</v>
      </c>
      <c r="K150" s="43">
        <v>900.37359901907985</v>
      </c>
      <c r="L150" s="43">
        <v>136.18472606129592</v>
      </c>
      <c r="M150" s="43">
        <v>277.94473546842505</v>
      </c>
      <c r="N150" s="43">
        <v>506.07349898643025</v>
      </c>
      <c r="O150" s="43">
        <v>315.33636847674182</v>
      </c>
      <c r="P150" s="43">
        <v>70.438894397888262</v>
      </c>
      <c r="Q150" s="43">
        <v>66.052604707605809</v>
      </c>
      <c r="R150" s="43">
        <v>66.102479687835313</v>
      </c>
      <c r="S150" s="46">
        <v>99.44769629957878</v>
      </c>
      <c r="T150" s="45">
        <v>4.5887085999999995</v>
      </c>
      <c r="U150" s="45">
        <v>3.8236621445639991</v>
      </c>
      <c r="V150" s="45">
        <v>1.7553959999999997</v>
      </c>
      <c r="W150" s="46">
        <v>28.815295500000001</v>
      </c>
      <c r="X150" s="45">
        <v>0.30913499999999999</v>
      </c>
      <c r="Y150" s="45">
        <v>5.0327893333333336</v>
      </c>
      <c r="Z150" s="45">
        <v>2.0269299999999997</v>
      </c>
      <c r="AA150" s="45">
        <v>7.8687630000000013</v>
      </c>
      <c r="AB150" s="43">
        <v>125</v>
      </c>
      <c r="AC150" s="43">
        <v>79.270564999999991</v>
      </c>
      <c r="AD150" s="43">
        <v>24.633148500000001</v>
      </c>
      <c r="AE150" s="47">
        <v>0.05</v>
      </c>
      <c r="AF150" s="117">
        <v>0.02</v>
      </c>
      <c r="BB150" s="373" t="s">
        <v>973</v>
      </c>
      <c r="BC150" s="374" t="s">
        <v>974</v>
      </c>
      <c r="BD150" s="135" t="s">
        <v>327</v>
      </c>
      <c r="BE150" s="136"/>
      <c r="BF150" s="136" t="s">
        <v>493</v>
      </c>
      <c r="BG150" s="31"/>
      <c r="BH150" s="32"/>
      <c r="BI150" s="33"/>
      <c r="BJ150" s="34"/>
      <c r="BK150" s="34"/>
      <c r="BL150" s="32"/>
      <c r="BM150" s="32"/>
      <c r="BN150" s="32"/>
      <c r="BO150" s="32"/>
      <c r="BP150" s="32"/>
      <c r="BQ150" s="32"/>
      <c r="BR150" s="32"/>
      <c r="BS150" s="32"/>
      <c r="BT150" s="32"/>
      <c r="BU150" s="32"/>
      <c r="BV150" s="35"/>
      <c r="BW150" s="34"/>
      <c r="BX150" s="34"/>
      <c r="BY150" s="34"/>
      <c r="BZ150" s="35"/>
      <c r="CA150" s="34"/>
      <c r="CB150" s="34"/>
      <c r="CC150" s="34"/>
      <c r="CD150" s="34"/>
      <c r="CE150" s="32"/>
      <c r="CF150" s="32"/>
      <c r="CG150" s="32"/>
      <c r="CH150" s="36"/>
      <c r="CI150" s="169"/>
    </row>
    <row r="151" spans="1:87" ht="15" x14ac:dyDescent="0.25">
      <c r="A151" s="556">
        <f t="shared" si="13"/>
        <v>0</v>
      </c>
      <c r="B151" s="140"/>
      <c r="C151" s="139" t="s">
        <v>496</v>
      </c>
      <c r="D151" s="42">
        <v>4</v>
      </c>
      <c r="E151" s="43">
        <v>880</v>
      </c>
      <c r="F151" s="44">
        <v>4.9424186556096501</v>
      </c>
      <c r="G151" s="45">
        <v>4.7887945006047605</v>
      </c>
      <c r="H151" s="45">
        <v>8.740634684668235</v>
      </c>
      <c r="I151" s="43">
        <v>81.169452915717102</v>
      </c>
      <c r="J151" s="43">
        <v>76.940223278095772</v>
      </c>
      <c r="K151" s="43">
        <v>904.51571535237213</v>
      </c>
      <c r="L151" s="43">
        <v>121.45016355555558</v>
      </c>
      <c r="M151" s="43">
        <v>287.95516692583635</v>
      </c>
      <c r="N151" s="43">
        <v>524.85780967469555</v>
      </c>
      <c r="O151" s="43">
        <v>332.14025795918377</v>
      </c>
      <c r="P151" s="43">
        <v>66.079938154991126</v>
      </c>
      <c r="Q151" s="43">
        <v>64.111877625590495</v>
      </c>
      <c r="R151" s="43">
        <v>64.627180626981641</v>
      </c>
      <c r="S151" s="46">
        <v>95.327850234348745</v>
      </c>
      <c r="T151" s="45">
        <v>4.5887085999999995</v>
      </c>
      <c r="U151" s="45">
        <v>3.5849644427519993</v>
      </c>
      <c r="V151" s="45">
        <v>1.6423829999999999</v>
      </c>
      <c r="W151" s="46">
        <v>26.385295500000002</v>
      </c>
      <c r="X151" s="45">
        <v>0.30649499999999996</v>
      </c>
      <c r="Y151" s="45">
        <v>4.8777653333333335</v>
      </c>
      <c r="Z151" s="45">
        <v>1.82023</v>
      </c>
      <c r="AA151" s="45">
        <v>7.1508959999999995</v>
      </c>
      <c r="AB151" s="43">
        <v>125</v>
      </c>
      <c r="AC151" s="43">
        <v>72.074214999999995</v>
      </c>
      <c r="AD151" s="43">
        <v>22.968148500000005</v>
      </c>
      <c r="AE151" s="47">
        <v>0.05</v>
      </c>
      <c r="AF151" s="117">
        <v>0.02</v>
      </c>
      <c r="BB151" s="371"/>
      <c r="BC151" s="347"/>
      <c r="BD151" s="138" t="s">
        <v>329</v>
      </c>
      <c r="BE151" s="355"/>
      <c r="BF151" s="139" t="s">
        <v>494</v>
      </c>
      <c r="BG151" s="42"/>
      <c r="BH151" s="43"/>
      <c r="BI151" s="44"/>
      <c r="BJ151" s="45"/>
      <c r="BK151" s="45"/>
      <c r="BL151" s="43"/>
      <c r="BM151" s="43"/>
      <c r="BN151" s="43"/>
      <c r="BO151" s="43"/>
      <c r="BP151" s="43"/>
      <c r="BQ151" s="43"/>
      <c r="BR151" s="43"/>
      <c r="BS151" s="43"/>
      <c r="BT151" s="43"/>
      <c r="BU151" s="43"/>
      <c r="BV151" s="46"/>
      <c r="BW151" s="45"/>
      <c r="BX151" s="45"/>
      <c r="BY151" s="45"/>
      <c r="BZ151" s="46"/>
      <c r="CA151" s="45"/>
      <c r="CB151" s="45"/>
      <c r="CC151" s="45"/>
      <c r="CD151" s="45"/>
      <c r="CE151" s="43"/>
      <c r="CF151" s="43"/>
      <c r="CG151" s="43"/>
      <c r="CH151" s="47"/>
      <c r="CI151" s="117"/>
    </row>
    <row r="152" spans="1:87" ht="15" x14ac:dyDescent="0.25">
      <c r="A152" s="556">
        <f t="shared" si="13"/>
        <v>0</v>
      </c>
      <c r="B152" s="140"/>
      <c r="C152" s="139" t="s">
        <v>497</v>
      </c>
      <c r="D152" s="141">
        <v>5</v>
      </c>
      <c r="E152" s="83">
        <v>880</v>
      </c>
      <c r="F152" s="85">
        <v>4.5087206607042747</v>
      </c>
      <c r="G152" s="85">
        <v>4.2519880448272556</v>
      </c>
      <c r="H152" s="85">
        <v>8.0859866112468133</v>
      </c>
      <c r="I152" s="83">
        <v>72.937038103607691</v>
      </c>
      <c r="J152" s="83">
        <v>64.082444186008019</v>
      </c>
      <c r="K152" s="83">
        <v>906.41784418241252</v>
      </c>
      <c r="L152" s="83">
        <v>101.82272124995832</v>
      </c>
      <c r="M152" s="83">
        <v>314.75351198207352</v>
      </c>
      <c r="N152" s="83">
        <v>571.73347923316601</v>
      </c>
      <c r="O152" s="83">
        <v>365.39882774882904</v>
      </c>
      <c r="P152" s="83">
        <v>57.950645377827122</v>
      </c>
      <c r="Q152" s="83">
        <v>59.176246137393633</v>
      </c>
      <c r="R152" s="83">
        <v>62.548752150441743</v>
      </c>
      <c r="S152" s="83">
        <v>93.281757544488812</v>
      </c>
      <c r="T152" s="85">
        <v>4.5887085999999995</v>
      </c>
      <c r="U152" s="85">
        <v>3.3462667409399995</v>
      </c>
      <c r="V152" s="85">
        <v>1.5653700000000002</v>
      </c>
      <c r="W152" s="83">
        <v>23.0552955</v>
      </c>
      <c r="X152" s="85">
        <v>0.29345499999999997</v>
      </c>
      <c r="Y152" s="85">
        <v>4.4925013333333341</v>
      </c>
      <c r="Z152" s="85">
        <v>1.6420300000000001</v>
      </c>
      <c r="AA152" s="85">
        <v>6.6375270000000004</v>
      </c>
      <c r="AB152" s="83">
        <v>75</v>
      </c>
      <c r="AC152" s="83">
        <v>65.940744999999993</v>
      </c>
      <c r="AD152" s="83">
        <v>21.753148500000005</v>
      </c>
      <c r="AE152" s="87">
        <v>0.05</v>
      </c>
      <c r="AF152" s="126">
        <v>0.02</v>
      </c>
      <c r="BB152" s="371"/>
      <c r="BC152" s="347"/>
      <c r="BD152" s="140"/>
      <c r="BE152" s="139"/>
      <c r="BF152" s="139" t="s">
        <v>495</v>
      </c>
      <c r="BG152" s="42"/>
      <c r="BH152" s="43"/>
      <c r="BI152" s="44"/>
      <c r="BJ152" s="45"/>
      <c r="BK152" s="45"/>
      <c r="BL152" s="43"/>
      <c r="BM152" s="43"/>
      <c r="BN152" s="43"/>
      <c r="BO152" s="43"/>
      <c r="BP152" s="43"/>
      <c r="BQ152" s="43"/>
      <c r="BR152" s="43"/>
      <c r="BS152" s="43"/>
      <c r="BT152" s="43"/>
      <c r="BU152" s="43"/>
      <c r="BV152" s="46"/>
      <c r="BW152" s="45"/>
      <c r="BX152" s="45"/>
      <c r="BY152" s="45"/>
      <c r="BZ152" s="46"/>
      <c r="CA152" s="45"/>
      <c r="CB152" s="45"/>
      <c r="CC152" s="45"/>
      <c r="CD152" s="45"/>
      <c r="CE152" s="43"/>
      <c r="CF152" s="43"/>
      <c r="CG152" s="43"/>
      <c r="CH152" s="47"/>
      <c r="CI152" s="117"/>
    </row>
    <row r="153" spans="1:87" ht="15" x14ac:dyDescent="0.25">
      <c r="A153" s="556">
        <f t="shared" si="13"/>
        <v>0</v>
      </c>
      <c r="B153" s="143" t="str">
        <f>IF($BE$6=1,BD155,BD156)</f>
        <v>GR 2c+</v>
      </c>
      <c r="C153" s="144" t="s">
        <v>498</v>
      </c>
      <c r="D153" s="55">
        <v>1</v>
      </c>
      <c r="E153" s="56">
        <v>880</v>
      </c>
      <c r="F153" s="57">
        <v>5.6937657499840242</v>
      </c>
      <c r="G153" s="58">
        <v>5.7484092859915226</v>
      </c>
      <c r="H153" s="58">
        <v>9.8283105085939191</v>
      </c>
      <c r="I153" s="56">
        <v>95.406512832746799</v>
      </c>
      <c r="J153" s="56">
        <v>105.4575530244324</v>
      </c>
      <c r="K153" s="56">
        <v>888.61657823106816</v>
      </c>
      <c r="L153" s="56">
        <v>164.98291351407977</v>
      </c>
      <c r="M153" s="56">
        <v>232.54279012734747</v>
      </c>
      <c r="N153" s="56">
        <v>424.46083260507731</v>
      </c>
      <c r="O153" s="56">
        <v>267.28620277395254</v>
      </c>
      <c r="P153" s="56">
        <v>97.97598477805451</v>
      </c>
      <c r="Q153" s="56">
        <v>72.603564447678536</v>
      </c>
      <c r="R153" s="56">
        <v>68.736975071522266</v>
      </c>
      <c r="S153" s="59">
        <v>111.08667184057404</v>
      </c>
      <c r="T153" s="58">
        <v>4.5887085999999995</v>
      </c>
      <c r="U153" s="58">
        <v>4.301057548188</v>
      </c>
      <c r="V153" s="58">
        <v>2.0894219999999999</v>
      </c>
      <c r="W153" s="59">
        <v>30.975295500000001</v>
      </c>
      <c r="X153" s="58">
        <v>0.28321499999999999</v>
      </c>
      <c r="Y153" s="58">
        <v>5.8611240000000002</v>
      </c>
      <c r="Z153" s="58">
        <v>2.52583</v>
      </c>
      <c r="AA153" s="58">
        <v>9.278653499999999</v>
      </c>
      <c r="AB153" s="56">
        <v>200</v>
      </c>
      <c r="AC153" s="56">
        <v>77.515899999999988</v>
      </c>
      <c r="AD153" s="56">
        <v>27.964008</v>
      </c>
      <c r="AE153" s="60">
        <v>0.15</v>
      </c>
      <c r="AF153" s="122">
        <v>0.02</v>
      </c>
      <c r="BB153" s="371"/>
      <c r="BC153" s="347"/>
      <c r="BD153" s="140"/>
      <c r="BE153" s="139"/>
      <c r="BF153" s="139" t="s">
        <v>496</v>
      </c>
      <c r="BG153" s="42"/>
      <c r="BH153" s="43"/>
      <c r="BI153" s="44"/>
      <c r="BJ153" s="45"/>
      <c r="BK153" s="45"/>
      <c r="BL153" s="43"/>
      <c r="BM153" s="43"/>
      <c r="BN153" s="43"/>
      <c r="BO153" s="43"/>
      <c r="BP153" s="43"/>
      <c r="BQ153" s="43"/>
      <c r="BR153" s="43"/>
      <c r="BS153" s="43"/>
      <c r="BT153" s="43"/>
      <c r="BU153" s="43"/>
      <c r="BV153" s="46"/>
      <c r="BW153" s="45"/>
      <c r="BX153" s="45"/>
      <c r="BY153" s="45"/>
      <c r="BZ153" s="46"/>
      <c r="CA153" s="45"/>
      <c r="CB153" s="45"/>
      <c r="CC153" s="45"/>
      <c r="CD153" s="45"/>
      <c r="CE153" s="43"/>
      <c r="CF153" s="43"/>
      <c r="CG153" s="43"/>
      <c r="CH153" s="47"/>
      <c r="CI153" s="117"/>
    </row>
    <row r="154" spans="1:87" ht="15" x14ac:dyDescent="0.25">
      <c r="A154" s="556">
        <f t="shared" si="13"/>
        <v>0</v>
      </c>
      <c r="B154" s="140"/>
      <c r="C154" s="139" t="s">
        <v>499</v>
      </c>
      <c r="D154" s="42">
        <v>2</v>
      </c>
      <c r="E154" s="63">
        <v>880</v>
      </c>
      <c r="F154" s="64">
        <v>5.6393926991410455</v>
      </c>
      <c r="G154" s="65">
        <v>5.6727311686115192</v>
      </c>
      <c r="H154" s="65">
        <v>9.7570456503256899</v>
      </c>
      <c r="I154" s="63">
        <v>93.440195040534007</v>
      </c>
      <c r="J154" s="63">
        <v>98.361772820545298</v>
      </c>
      <c r="K154" s="63">
        <v>896.35468329196863</v>
      </c>
      <c r="L154" s="63">
        <v>154.13828691252863</v>
      </c>
      <c r="M154" s="63">
        <v>237.14635810849049</v>
      </c>
      <c r="N154" s="63">
        <v>433.67868146983125</v>
      </c>
      <c r="O154" s="63">
        <v>273.23645147680855</v>
      </c>
      <c r="P154" s="63">
        <v>111.09090356723715</v>
      </c>
      <c r="Q154" s="63">
        <v>71.866857672579101</v>
      </c>
      <c r="R154" s="63">
        <v>67.745445147489619</v>
      </c>
      <c r="S154" s="66">
        <v>103.44835101439278</v>
      </c>
      <c r="T154" s="65">
        <v>4.5887085999999995</v>
      </c>
      <c r="U154" s="65">
        <v>4.0623598463759985</v>
      </c>
      <c r="V154" s="65">
        <v>1.9044090000000002</v>
      </c>
      <c r="W154" s="66">
        <v>30.345295500000006</v>
      </c>
      <c r="X154" s="65">
        <v>0.301375</v>
      </c>
      <c r="Y154" s="65">
        <v>6.1665799999999997</v>
      </c>
      <c r="Z154" s="65">
        <v>2.26213</v>
      </c>
      <c r="AA154" s="65">
        <v>8.1517904999999988</v>
      </c>
      <c r="AB154" s="63">
        <v>125</v>
      </c>
      <c r="AC154" s="63">
        <v>68.193789999999993</v>
      </c>
      <c r="AD154" s="63">
        <v>25.399007999999998</v>
      </c>
      <c r="AE154" s="67">
        <v>0.05</v>
      </c>
      <c r="AF154" s="123">
        <v>0.02</v>
      </c>
      <c r="BB154" s="371"/>
      <c r="BC154" s="347"/>
      <c r="BD154" s="140"/>
      <c r="BE154" s="139"/>
      <c r="BF154" s="139" t="s">
        <v>497</v>
      </c>
      <c r="BG154" s="141"/>
      <c r="BH154" s="83"/>
      <c r="BI154" s="85"/>
      <c r="BJ154" s="85"/>
      <c r="BK154" s="85"/>
      <c r="BL154" s="83"/>
      <c r="BM154" s="83"/>
      <c r="BN154" s="83"/>
      <c r="BO154" s="83"/>
      <c r="BP154" s="83"/>
      <c r="BQ154" s="83"/>
      <c r="BR154" s="83"/>
      <c r="BS154" s="83"/>
      <c r="BT154" s="83"/>
      <c r="BU154" s="83"/>
      <c r="BV154" s="83"/>
      <c r="BW154" s="85"/>
      <c r="BX154" s="85"/>
      <c r="BY154" s="85"/>
      <c r="BZ154" s="83"/>
      <c r="CA154" s="85"/>
      <c r="CB154" s="85"/>
      <c r="CC154" s="85"/>
      <c r="CD154" s="85"/>
      <c r="CE154" s="83"/>
      <c r="CF154" s="83"/>
      <c r="CG154" s="83"/>
      <c r="CH154" s="87"/>
      <c r="CI154" s="126"/>
    </row>
    <row r="155" spans="1:87" ht="15" x14ac:dyDescent="0.25">
      <c r="A155" s="556">
        <f t="shared" si="13"/>
        <v>0</v>
      </c>
      <c r="B155" s="140"/>
      <c r="C155" s="139" t="s">
        <v>500</v>
      </c>
      <c r="D155" s="42">
        <v>3</v>
      </c>
      <c r="E155" s="63">
        <v>880</v>
      </c>
      <c r="F155" s="64">
        <v>5.381959756900784</v>
      </c>
      <c r="G155" s="65">
        <v>5.3464079755621547</v>
      </c>
      <c r="H155" s="65">
        <v>9.3834731010572696</v>
      </c>
      <c r="I155" s="63">
        <v>88.192710161721749</v>
      </c>
      <c r="J155" s="63">
        <v>87.030995096352569</v>
      </c>
      <c r="K155" s="63">
        <v>900.23627439326003</v>
      </c>
      <c r="L155" s="63">
        <v>136.83346384647155</v>
      </c>
      <c r="M155" s="63">
        <v>252.07271962754649</v>
      </c>
      <c r="N155" s="63">
        <v>462.78164741441066</v>
      </c>
      <c r="O155" s="63">
        <v>291.44492220439798</v>
      </c>
      <c r="P155" s="63">
        <v>101.18720540417075</v>
      </c>
      <c r="Q155" s="63">
        <v>69.15026377270226</v>
      </c>
      <c r="R155" s="63">
        <v>66.16406141156989</v>
      </c>
      <c r="S155" s="66">
        <v>99.556390934188599</v>
      </c>
      <c r="T155" s="65">
        <v>4.5887085999999995</v>
      </c>
      <c r="U155" s="65">
        <v>3.8236621445639991</v>
      </c>
      <c r="V155" s="65">
        <v>1.7553959999999997</v>
      </c>
      <c r="W155" s="66">
        <v>28.815295500000001</v>
      </c>
      <c r="X155" s="65">
        <v>0.30913499999999999</v>
      </c>
      <c r="Y155" s="65">
        <v>6.2417959999999999</v>
      </c>
      <c r="Z155" s="65">
        <v>2.0269299999999997</v>
      </c>
      <c r="AA155" s="65">
        <v>7.2294255000000005</v>
      </c>
      <c r="AB155" s="63">
        <v>125</v>
      </c>
      <c r="AC155" s="63">
        <v>59.934559999999998</v>
      </c>
      <c r="AD155" s="63">
        <v>23.284008</v>
      </c>
      <c r="AE155" s="67">
        <v>0.05</v>
      </c>
      <c r="AF155" s="123">
        <v>0.02</v>
      </c>
      <c r="BB155" s="371"/>
      <c r="BC155" s="347"/>
      <c r="BD155" s="143" t="s">
        <v>334</v>
      </c>
      <c r="BE155" s="144"/>
      <c r="BF155" s="144" t="s">
        <v>498</v>
      </c>
      <c r="BG155" s="55"/>
      <c r="BH155" s="56"/>
      <c r="BI155" s="57"/>
      <c r="BJ155" s="58"/>
      <c r="BK155" s="58"/>
      <c r="BL155" s="56"/>
      <c r="BM155" s="56"/>
      <c r="BN155" s="56"/>
      <c r="BO155" s="56"/>
      <c r="BP155" s="56"/>
      <c r="BQ155" s="56"/>
      <c r="BR155" s="56"/>
      <c r="BS155" s="56"/>
      <c r="BT155" s="56"/>
      <c r="BU155" s="56"/>
      <c r="BV155" s="59"/>
      <c r="BW155" s="58"/>
      <c r="BX155" s="58"/>
      <c r="BY155" s="58"/>
      <c r="BZ155" s="59"/>
      <c r="CA155" s="58"/>
      <c r="CB155" s="58"/>
      <c r="CC155" s="58"/>
      <c r="CD155" s="58"/>
      <c r="CE155" s="56"/>
      <c r="CF155" s="56"/>
      <c r="CG155" s="56"/>
      <c r="CH155" s="60"/>
      <c r="CI155" s="122"/>
    </row>
    <row r="156" spans="1:87" ht="15" x14ac:dyDescent="0.25">
      <c r="A156" s="556">
        <f t="shared" si="13"/>
        <v>0</v>
      </c>
      <c r="B156" s="140"/>
      <c r="C156" s="139" t="s">
        <v>501</v>
      </c>
      <c r="D156" s="42">
        <v>4</v>
      </c>
      <c r="E156" s="63">
        <v>880</v>
      </c>
      <c r="F156" s="64">
        <v>5.0944286644074239</v>
      </c>
      <c r="G156" s="65">
        <v>4.9721726209881298</v>
      </c>
      <c r="H156" s="65">
        <v>8.9733581404078997</v>
      </c>
      <c r="I156" s="63">
        <v>82.744620924745817</v>
      </c>
      <c r="J156" s="63">
        <v>77.249475173839443</v>
      </c>
      <c r="K156" s="63">
        <v>910.61099166632857</v>
      </c>
      <c r="L156" s="63">
        <v>121.94896984615384</v>
      </c>
      <c r="M156" s="63">
        <v>264.49395045497823</v>
      </c>
      <c r="N156" s="63">
        <v>493.95043517537658</v>
      </c>
      <c r="O156" s="63">
        <v>312.64510942570331</v>
      </c>
      <c r="P156" s="63">
        <v>91.621362575217475</v>
      </c>
      <c r="Q156" s="63">
        <v>65.383364455493123</v>
      </c>
      <c r="R156" s="63">
        <v>64.596401413814164</v>
      </c>
      <c r="S156" s="66">
        <v>89.301786415684262</v>
      </c>
      <c r="T156" s="65">
        <v>4.5887085999999995</v>
      </c>
      <c r="U156" s="65">
        <v>3.5849644427519993</v>
      </c>
      <c r="V156" s="65">
        <v>1.6423829999999999</v>
      </c>
      <c r="W156" s="66">
        <v>26.385295500000002</v>
      </c>
      <c r="X156" s="65">
        <v>0.30649499999999996</v>
      </c>
      <c r="Y156" s="65">
        <v>6.0867719999999998</v>
      </c>
      <c r="Z156" s="65">
        <v>1.82023</v>
      </c>
      <c r="AA156" s="65">
        <v>6.5115584999999987</v>
      </c>
      <c r="AB156" s="63">
        <v>125</v>
      </c>
      <c r="AC156" s="63">
        <v>52.738209999999995</v>
      </c>
      <c r="AD156" s="63">
        <v>21.619008000000004</v>
      </c>
      <c r="AE156" s="67">
        <v>0.05</v>
      </c>
      <c r="AF156" s="123">
        <v>0.02</v>
      </c>
      <c r="BB156" s="371"/>
      <c r="BC156" s="347"/>
      <c r="BD156" s="138" t="s">
        <v>336</v>
      </c>
      <c r="BE156" s="355"/>
      <c r="BF156" s="139" t="s">
        <v>499</v>
      </c>
      <c r="BG156" s="42"/>
      <c r="BH156" s="63"/>
      <c r="BI156" s="64"/>
      <c r="BJ156" s="65"/>
      <c r="BK156" s="65"/>
      <c r="BL156" s="63"/>
      <c r="BM156" s="63"/>
      <c r="BN156" s="63"/>
      <c r="BO156" s="63"/>
      <c r="BP156" s="63"/>
      <c r="BQ156" s="63"/>
      <c r="BR156" s="63"/>
      <c r="BS156" s="63"/>
      <c r="BT156" s="63"/>
      <c r="BU156" s="63"/>
      <c r="BV156" s="66"/>
      <c r="BW156" s="65"/>
      <c r="BX156" s="65"/>
      <c r="BY156" s="65"/>
      <c r="BZ156" s="66"/>
      <c r="CA156" s="65"/>
      <c r="CB156" s="65"/>
      <c r="CC156" s="65"/>
      <c r="CD156" s="65"/>
      <c r="CE156" s="63"/>
      <c r="CF156" s="63"/>
      <c r="CG156" s="63"/>
      <c r="CH156" s="67"/>
      <c r="CI156" s="123"/>
    </row>
    <row r="157" spans="1:87" ht="15" x14ac:dyDescent="0.25">
      <c r="A157" s="556">
        <f t="shared" si="13"/>
        <v>0</v>
      </c>
      <c r="B157" s="140"/>
      <c r="C157" s="139" t="s">
        <v>502</v>
      </c>
      <c r="D157" s="42">
        <v>5</v>
      </c>
      <c r="E157" s="63">
        <v>880</v>
      </c>
      <c r="F157" s="64">
        <v>4.7966278564745055</v>
      </c>
      <c r="G157" s="65">
        <v>4.59592458215071</v>
      </c>
      <c r="H157" s="65">
        <v>8.5333878438202664</v>
      </c>
      <c r="I157" s="63">
        <v>76.451863862096843</v>
      </c>
      <c r="J157" s="63">
        <v>66.155535132280363</v>
      </c>
      <c r="K157" s="63">
        <v>916.99129488574533</v>
      </c>
      <c r="L157" s="63">
        <v>105.03637315466528</v>
      </c>
      <c r="M157" s="63">
        <v>290.72400257821516</v>
      </c>
      <c r="N157" s="63">
        <v>536.89553171023101</v>
      </c>
      <c r="O157" s="63">
        <v>342.20246684548579</v>
      </c>
      <c r="P157" s="63">
        <v>79.873988674138872</v>
      </c>
      <c r="Q157" s="63">
        <v>61.743625022555577</v>
      </c>
      <c r="R157" s="63">
        <v>62.769008402556366</v>
      </c>
      <c r="S157" s="66">
        <v>82.901234567901241</v>
      </c>
      <c r="T157" s="65">
        <v>4.5887085999999995</v>
      </c>
      <c r="U157" s="65">
        <v>3.3462667409399995</v>
      </c>
      <c r="V157" s="65">
        <v>1.5653700000000002</v>
      </c>
      <c r="W157" s="66">
        <v>23.0552955</v>
      </c>
      <c r="X157" s="65">
        <v>0.29345499999999997</v>
      </c>
      <c r="Y157" s="65">
        <v>5.7015080000000005</v>
      </c>
      <c r="Z157" s="65">
        <v>1.6420300000000001</v>
      </c>
      <c r="AA157" s="65">
        <v>5.9981894999999996</v>
      </c>
      <c r="AB157" s="63">
        <v>75</v>
      </c>
      <c r="AC157" s="63">
        <v>46.60474</v>
      </c>
      <c r="AD157" s="63">
        <v>20.404008000000001</v>
      </c>
      <c r="AE157" s="67">
        <v>0.05</v>
      </c>
      <c r="AF157" s="123">
        <v>0.02</v>
      </c>
      <c r="BB157" s="371"/>
      <c r="BC157" s="347"/>
      <c r="BD157" s="140"/>
      <c r="BE157" s="139"/>
      <c r="BF157" s="139" t="s">
        <v>500</v>
      </c>
      <c r="BG157" s="42"/>
      <c r="BH157" s="63"/>
      <c r="BI157" s="64"/>
      <c r="BJ157" s="65"/>
      <c r="BK157" s="65"/>
      <c r="BL157" s="63"/>
      <c r="BM157" s="63"/>
      <c r="BN157" s="63"/>
      <c r="BO157" s="63"/>
      <c r="BP157" s="63"/>
      <c r="BQ157" s="63"/>
      <c r="BR157" s="63"/>
      <c r="BS157" s="63"/>
      <c r="BT157" s="63"/>
      <c r="BU157" s="63"/>
      <c r="BV157" s="66"/>
      <c r="BW157" s="65"/>
      <c r="BX157" s="65"/>
      <c r="BY157" s="65"/>
      <c r="BZ157" s="66"/>
      <c r="CA157" s="65"/>
      <c r="CB157" s="65"/>
      <c r="CC157" s="65"/>
      <c r="CD157" s="65"/>
      <c r="CE157" s="63"/>
      <c r="CF157" s="63"/>
      <c r="CG157" s="63"/>
      <c r="CH157" s="67"/>
      <c r="CI157" s="123"/>
    </row>
    <row r="158" spans="1:87" ht="15" x14ac:dyDescent="0.25">
      <c r="A158" s="556">
        <f t="shared" si="13"/>
        <v>0</v>
      </c>
      <c r="B158" s="143" t="str">
        <f>IF($BE$6=1,BD160,BD161)</f>
        <v>E 2c+</v>
      </c>
      <c r="C158" s="144" t="s">
        <v>503</v>
      </c>
      <c r="D158" s="55">
        <v>1</v>
      </c>
      <c r="E158" s="70">
        <v>880</v>
      </c>
      <c r="F158" s="71">
        <v>5.5270784969490698</v>
      </c>
      <c r="G158" s="72">
        <v>5.5305762308614437</v>
      </c>
      <c r="H158" s="72">
        <v>9.5941004982379052</v>
      </c>
      <c r="I158" s="70">
        <v>95.46314615713986</v>
      </c>
      <c r="J158" s="70">
        <v>113.05659374260375</v>
      </c>
      <c r="K158" s="70">
        <v>885.23016360559757</v>
      </c>
      <c r="L158" s="70">
        <v>176.64557051168927</v>
      </c>
      <c r="M158" s="70">
        <v>228.53029284471253</v>
      </c>
      <c r="N158" s="70">
        <v>408.59936018006454</v>
      </c>
      <c r="O158" s="70">
        <v>268.1566730986554</v>
      </c>
      <c r="P158" s="70">
        <v>68.624541167160132</v>
      </c>
      <c r="Q158" s="70">
        <v>70.551127723491362</v>
      </c>
      <c r="R158" s="70">
        <v>69.667050665243579</v>
      </c>
      <c r="S158" s="73">
        <v>114.49636893692438</v>
      </c>
      <c r="T158" s="72">
        <v>5.7734312999999995</v>
      </c>
      <c r="U158" s="72">
        <v>4.2811643615939996</v>
      </c>
      <c r="V158" s="72">
        <v>2.219697</v>
      </c>
      <c r="W158" s="73">
        <v>32.458954500000004</v>
      </c>
      <c r="X158" s="72">
        <v>0.21395666666666668</v>
      </c>
      <c r="Y158" s="72">
        <v>4.6521173333333321</v>
      </c>
      <c r="Z158" s="72">
        <v>2.52583</v>
      </c>
      <c r="AA158" s="72">
        <v>9.9179910000000007</v>
      </c>
      <c r="AB158" s="70">
        <v>200</v>
      </c>
      <c r="AC158" s="70">
        <v>96.851904999999988</v>
      </c>
      <c r="AD158" s="70">
        <v>29.313148500000004</v>
      </c>
      <c r="AE158" s="74">
        <v>0.15</v>
      </c>
      <c r="AF158" s="124">
        <v>0.02</v>
      </c>
      <c r="BB158" s="371"/>
      <c r="BC158" s="347"/>
      <c r="BD158" s="140"/>
      <c r="BE158" s="139"/>
      <c r="BF158" s="139" t="s">
        <v>501</v>
      </c>
      <c r="BG158" s="42"/>
      <c r="BH158" s="63"/>
      <c r="BI158" s="64"/>
      <c r="BJ158" s="65"/>
      <c r="BK158" s="65"/>
      <c r="BL158" s="63"/>
      <c r="BM158" s="63"/>
      <c r="BN158" s="63"/>
      <c r="BO158" s="63"/>
      <c r="BP158" s="63"/>
      <c r="BQ158" s="63"/>
      <c r="BR158" s="63"/>
      <c r="BS158" s="63"/>
      <c r="BT158" s="63"/>
      <c r="BU158" s="63"/>
      <c r="BV158" s="66"/>
      <c r="BW158" s="65"/>
      <c r="BX158" s="65"/>
      <c r="BY158" s="65"/>
      <c r="BZ158" s="66"/>
      <c r="CA158" s="65"/>
      <c r="CB158" s="65"/>
      <c r="CC158" s="65"/>
      <c r="CD158" s="65"/>
      <c r="CE158" s="63"/>
      <c r="CF158" s="63"/>
      <c r="CG158" s="63"/>
      <c r="CH158" s="67"/>
      <c r="CI158" s="123"/>
    </row>
    <row r="159" spans="1:87" ht="15" x14ac:dyDescent="0.25">
      <c r="A159" s="556">
        <f t="shared" si="13"/>
        <v>0</v>
      </c>
      <c r="B159" s="140"/>
      <c r="C159" s="139" t="s">
        <v>504</v>
      </c>
      <c r="D159" s="42">
        <v>2</v>
      </c>
      <c r="E159" s="43">
        <v>880</v>
      </c>
      <c r="F159" s="44">
        <v>5.4194759081113286</v>
      </c>
      <c r="G159" s="45">
        <v>5.3914645982423899</v>
      </c>
      <c r="H159" s="45">
        <v>9.440687806883119</v>
      </c>
      <c r="I159" s="43">
        <v>92.426241954380941</v>
      </c>
      <c r="J159" s="43">
        <v>103.28130908973094</v>
      </c>
      <c r="K159" s="43">
        <v>891.76675668151438</v>
      </c>
      <c r="L159" s="43">
        <v>161.65689555979455</v>
      </c>
      <c r="M159" s="43">
        <v>234.20861169854572</v>
      </c>
      <c r="N159" s="43">
        <v>417.94684903989963</v>
      </c>
      <c r="O159" s="43">
        <v>274.86730802960841</v>
      </c>
      <c r="P159" s="43">
        <v>77.655896946880986</v>
      </c>
      <c r="Q159" s="43">
        <v>69.423885910585355</v>
      </c>
      <c r="R159" s="43">
        <v>68.427245972060533</v>
      </c>
      <c r="S159" s="46">
        <v>107.93183823529412</v>
      </c>
      <c r="T159" s="45">
        <v>5.7734312999999995</v>
      </c>
      <c r="U159" s="45">
        <v>4.0225734731879994</v>
      </c>
      <c r="V159" s="45">
        <v>2.0346840000000004</v>
      </c>
      <c r="W159" s="46">
        <v>31.828954500000005</v>
      </c>
      <c r="X159" s="45">
        <v>0.23211666666666667</v>
      </c>
      <c r="Y159" s="45">
        <v>4.9575733333333334</v>
      </c>
      <c r="Z159" s="45">
        <v>2.26213</v>
      </c>
      <c r="AA159" s="45">
        <v>8.7911280000000005</v>
      </c>
      <c r="AB159" s="43">
        <v>125</v>
      </c>
      <c r="AC159" s="43">
        <v>87.529794999999993</v>
      </c>
      <c r="AD159" s="43">
        <v>26.748148500000003</v>
      </c>
      <c r="AE159" s="47">
        <v>0.05</v>
      </c>
      <c r="AF159" s="117">
        <v>0.02</v>
      </c>
      <c r="BB159" s="371"/>
      <c r="BC159" s="347"/>
      <c r="BD159" s="140"/>
      <c r="BE159" s="139"/>
      <c r="BF159" s="139" t="s">
        <v>502</v>
      </c>
      <c r="BG159" s="42"/>
      <c r="BH159" s="63"/>
      <c r="BI159" s="64"/>
      <c r="BJ159" s="65"/>
      <c r="BK159" s="65"/>
      <c r="BL159" s="63"/>
      <c r="BM159" s="63"/>
      <c r="BN159" s="63"/>
      <c r="BO159" s="63"/>
      <c r="BP159" s="63"/>
      <c r="BQ159" s="63"/>
      <c r="BR159" s="63"/>
      <c r="BS159" s="63"/>
      <c r="BT159" s="63"/>
      <c r="BU159" s="63"/>
      <c r="BV159" s="66"/>
      <c r="BW159" s="65"/>
      <c r="BX159" s="65"/>
      <c r="BY159" s="65"/>
      <c r="BZ159" s="66"/>
      <c r="CA159" s="65"/>
      <c r="CB159" s="65"/>
      <c r="CC159" s="65"/>
      <c r="CD159" s="65"/>
      <c r="CE159" s="63"/>
      <c r="CF159" s="63"/>
      <c r="CG159" s="63"/>
      <c r="CH159" s="67"/>
      <c r="CI159" s="123"/>
    </row>
    <row r="160" spans="1:87" ht="15" x14ac:dyDescent="0.25">
      <c r="A160" s="556">
        <f t="shared" si="13"/>
        <v>0</v>
      </c>
      <c r="B160" s="140"/>
      <c r="C160" s="139" t="s">
        <v>505</v>
      </c>
      <c r="D160" s="42">
        <v>3</v>
      </c>
      <c r="E160" s="43">
        <v>880</v>
      </c>
      <c r="F160" s="44">
        <v>5.1130157083244328</v>
      </c>
      <c r="G160" s="45">
        <v>5.0074058919236863</v>
      </c>
      <c r="H160" s="45">
        <v>8.9887921902107948</v>
      </c>
      <c r="I160" s="43">
        <v>86.706864768075235</v>
      </c>
      <c r="J160" s="43">
        <v>91.192534890172922</v>
      </c>
      <c r="K160" s="43">
        <v>894.38389917993686</v>
      </c>
      <c r="L160" s="43">
        <v>143.16538915775965</v>
      </c>
      <c r="M160" s="43">
        <v>251.68363765465986</v>
      </c>
      <c r="N160" s="43">
        <v>446.88980599307058</v>
      </c>
      <c r="O160" s="43">
        <v>293.43008244191299</v>
      </c>
      <c r="P160" s="43">
        <v>71.45022577619865</v>
      </c>
      <c r="Q160" s="43">
        <v>66.411143153793674</v>
      </c>
      <c r="R160" s="43">
        <v>66.822961897844536</v>
      </c>
      <c r="S160" s="46">
        <v>105.42334041825843</v>
      </c>
      <c r="T160" s="45">
        <v>5.7734312999999995</v>
      </c>
      <c r="U160" s="45">
        <v>3.7639825847819997</v>
      </c>
      <c r="V160" s="45">
        <v>1.8856710000000001</v>
      </c>
      <c r="W160" s="46">
        <v>30.298954500000004</v>
      </c>
      <c r="X160" s="45">
        <v>0.23987666666666665</v>
      </c>
      <c r="Y160" s="45">
        <v>5.0327893333333336</v>
      </c>
      <c r="Z160" s="45">
        <v>2.0269299999999997</v>
      </c>
      <c r="AA160" s="45">
        <v>7.8687630000000013</v>
      </c>
      <c r="AB160" s="43">
        <v>125</v>
      </c>
      <c r="AC160" s="43">
        <v>79.270564999999991</v>
      </c>
      <c r="AD160" s="43">
        <v>24.633148500000001</v>
      </c>
      <c r="AE160" s="47">
        <v>0.05</v>
      </c>
      <c r="AF160" s="117">
        <v>0.02</v>
      </c>
      <c r="BB160" s="371"/>
      <c r="BC160" s="347"/>
      <c r="BD160" s="143" t="s">
        <v>341</v>
      </c>
      <c r="BE160" s="144"/>
      <c r="BF160" s="144" t="s">
        <v>503</v>
      </c>
      <c r="BG160" s="55"/>
      <c r="BH160" s="70"/>
      <c r="BI160" s="71"/>
      <c r="BJ160" s="72"/>
      <c r="BK160" s="72"/>
      <c r="BL160" s="70"/>
      <c r="BM160" s="70"/>
      <c r="BN160" s="70"/>
      <c r="BO160" s="70"/>
      <c r="BP160" s="70"/>
      <c r="BQ160" s="70"/>
      <c r="BR160" s="70"/>
      <c r="BS160" s="70"/>
      <c r="BT160" s="70"/>
      <c r="BU160" s="70"/>
      <c r="BV160" s="73"/>
      <c r="BW160" s="72"/>
      <c r="BX160" s="72"/>
      <c r="BY160" s="72"/>
      <c r="BZ160" s="73"/>
      <c r="CA160" s="72"/>
      <c r="CB160" s="72"/>
      <c r="CC160" s="72"/>
      <c r="CD160" s="72"/>
      <c r="CE160" s="70"/>
      <c r="CF160" s="70"/>
      <c r="CG160" s="70"/>
      <c r="CH160" s="74"/>
      <c r="CI160" s="124"/>
    </row>
    <row r="161" spans="1:87" ht="15" x14ac:dyDescent="0.25">
      <c r="A161" s="556">
        <f t="shared" si="13"/>
        <v>0</v>
      </c>
      <c r="B161" s="140"/>
      <c r="C161" s="139" t="s">
        <v>506</v>
      </c>
      <c r="D161" s="42">
        <v>4</v>
      </c>
      <c r="E161" s="43">
        <v>880</v>
      </c>
      <c r="F161" s="44">
        <v>4.9769958129071634</v>
      </c>
      <c r="G161" s="45">
        <v>4.8339215545787555</v>
      </c>
      <c r="H161" s="45">
        <v>8.790219152625216</v>
      </c>
      <c r="I161" s="43">
        <v>83.222625766126384</v>
      </c>
      <c r="J161" s="43">
        <v>82.686930574510313</v>
      </c>
      <c r="K161" s="43">
        <v>900.06785574121375</v>
      </c>
      <c r="L161" s="43">
        <v>130.20061527777779</v>
      </c>
      <c r="M161" s="43">
        <v>262.36868312141803</v>
      </c>
      <c r="N161" s="43">
        <v>464.20338737398032</v>
      </c>
      <c r="O161" s="43">
        <v>311.17504828571424</v>
      </c>
      <c r="P161" s="43">
        <v>66.609447000130075</v>
      </c>
      <c r="Q161" s="43">
        <v>64.793817334414484</v>
      </c>
      <c r="R161" s="43">
        <v>65.543203316073999</v>
      </c>
      <c r="S161" s="46">
        <v>99.771240312664574</v>
      </c>
      <c r="T161" s="45">
        <v>5.7734312999999995</v>
      </c>
      <c r="U161" s="45">
        <v>3.5053916963759995</v>
      </c>
      <c r="V161" s="45">
        <v>1.7726580000000001</v>
      </c>
      <c r="W161" s="46">
        <v>27.868954500000005</v>
      </c>
      <c r="X161" s="45">
        <v>0.23723666666666668</v>
      </c>
      <c r="Y161" s="45">
        <v>4.8777653333333335</v>
      </c>
      <c r="Z161" s="45">
        <v>1.82023</v>
      </c>
      <c r="AA161" s="45">
        <v>7.1508959999999995</v>
      </c>
      <c r="AB161" s="43">
        <v>125</v>
      </c>
      <c r="AC161" s="43">
        <v>72.074214999999995</v>
      </c>
      <c r="AD161" s="43">
        <v>22.968148500000005</v>
      </c>
      <c r="AE161" s="47">
        <v>0.05</v>
      </c>
      <c r="AF161" s="117">
        <v>0.02</v>
      </c>
      <c r="BB161" s="371"/>
      <c r="BC161" s="347"/>
      <c r="BD161" s="138" t="s">
        <v>343</v>
      </c>
      <c r="BE161" s="355"/>
      <c r="BF161" s="139" t="s">
        <v>504</v>
      </c>
      <c r="BG161" s="42"/>
      <c r="BH161" s="43"/>
      <c r="BI161" s="44"/>
      <c r="BJ161" s="45"/>
      <c r="BK161" s="45"/>
      <c r="BL161" s="43"/>
      <c r="BM161" s="43"/>
      <c r="BN161" s="43"/>
      <c r="BO161" s="43"/>
      <c r="BP161" s="43"/>
      <c r="BQ161" s="43"/>
      <c r="BR161" s="43"/>
      <c r="BS161" s="43"/>
      <c r="BT161" s="43"/>
      <c r="BU161" s="43"/>
      <c r="BV161" s="46"/>
      <c r="BW161" s="45"/>
      <c r="BX161" s="45"/>
      <c r="BY161" s="45"/>
      <c r="BZ161" s="46"/>
      <c r="CA161" s="45"/>
      <c r="CB161" s="45"/>
      <c r="CC161" s="45"/>
      <c r="CD161" s="45"/>
      <c r="CE161" s="43"/>
      <c r="CF161" s="43"/>
      <c r="CG161" s="43"/>
      <c r="CH161" s="47"/>
      <c r="CI161" s="117"/>
    </row>
    <row r="162" spans="1:87" ht="15" x14ac:dyDescent="0.25">
      <c r="A162" s="556">
        <f t="shared" si="13"/>
        <v>0</v>
      </c>
      <c r="B162" s="140"/>
      <c r="C162" s="139" t="s">
        <v>507</v>
      </c>
      <c r="D162" s="141">
        <v>5</v>
      </c>
      <c r="E162" s="83">
        <v>880</v>
      </c>
      <c r="F162" s="85">
        <v>4.703593607787881</v>
      </c>
      <c r="G162" s="85">
        <v>4.4959389037394093</v>
      </c>
      <c r="H162" s="85">
        <v>8.3783475299506787</v>
      </c>
      <c r="I162" s="83">
        <v>77.192115631585239</v>
      </c>
      <c r="J162" s="83">
        <v>71.541815980806987</v>
      </c>
      <c r="K162" s="83">
        <v>901.98927733125083</v>
      </c>
      <c r="L162" s="83">
        <v>113.19989030232722</v>
      </c>
      <c r="M162" s="83">
        <v>288.48062856909746</v>
      </c>
      <c r="N162" s="83">
        <v>508.60097347172297</v>
      </c>
      <c r="O162" s="83">
        <v>341.85295677610503</v>
      </c>
      <c r="P162" s="83">
        <v>59.19273790472937</v>
      </c>
      <c r="Q162" s="83">
        <v>61.616917669068336</v>
      </c>
      <c r="R162" s="83">
        <v>63.81807771990745</v>
      </c>
      <c r="S162" s="83">
        <v>97.712067340801283</v>
      </c>
      <c r="T162" s="85">
        <v>5.7734312999999995</v>
      </c>
      <c r="U162" s="85">
        <v>3.2468008079699993</v>
      </c>
      <c r="V162" s="85">
        <v>1.6956450000000003</v>
      </c>
      <c r="W162" s="83">
        <v>24.538954500000003</v>
      </c>
      <c r="X162" s="85">
        <v>0.22419666666666668</v>
      </c>
      <c r="Y162" s="85">
        <v>4.4925013333333341</v>
      </c>
      <c r="Z162" s="85">
        <v>1.6420300000000001</v>
      </c>
      <c r="AA162" s="85">
        <v>6.6375270000000004</v>
      </c>
      <c r="AB162" s="83">
        <v>75</v>
      </c>
      <c r="AC162" s="83">
        <v>65.940744999999993</v>
      </c>
      <c r="AD162" s="83">
        <v>21.753148500000005</v>
      </c>
      <c r="AE162" s="87">
        <v>0.05</v>
      </c>
      <c r="AF162" s="126">
        <v>0.02</v>
      </c>
      <c r="BB162" s="371"/>
      <c r="BC162" s="347"/>
      <c r="BD162" s="140"/>
      <c r="BE162" s="139"/>
      <c r="BF162" s="139" t="s">
        <v>505</v>
      </c>
      <c r="BG162" s="42"/>
      <c r="BH162" s="43"/>
      <c r="BI162" s="44"/>
      <c r="BJ162" s="45"/>
      <c r="BK162" s="45"/>
      <c r="BL162" s="43"/>
      <c r="BM162" s="43"/>
      <c r="BN162" s="43"/>
      <c r="BO162" s="43"/>
      <c r="BP162" s="43"/>
      <c r="BQ162" s="43"/>
      <c r="BR162" s="43"/>
      <c r="BS162" s="43"/>
      <c r="BT162" s="43"/>
      <c r="BU162" s="43"/>
      <c r="BV162" s="46"/>
      <c r="BW162" s="45"/>
      <c r="BX162" s="45"/>
      <c r="BY162" s="45"/>
      <c r="BZ162" s="46"/>
      <c r="CA162" s="45"/>
      <c r="CB162" s="45"/>
      <c r="CC162" s="45"/>
      <c r="CD162" s="45"/>
      <c r="CE162" s="43"/>
      <c r="CF162" s="43"/>
      <c r="CG162" s="43"/>
      <c r="CH162" s="47"/>
      <c r="CI162" s="117"/>
    </row>
    <row r="163" spans="1:87" ht="15" x14ac:dyDescent="0.25">
      <c r="A163" s="556">
        <f t="shared" si="13"/>
        <v>0</v>
      </c>
      <c r="B163" s="143" t="str">
        <f>IF($BE$6=1,BD165,BD166)</f>
        <v>ER 2c+</v>
      </c>
      <c r="C163" s="144" t="s">
        <v>508</v>
      </c>
      <c r="D163" s="55">
        <v>1</v>
      </c>
      <c r="E163" s="56">
        <v>880</v>
      </c>
      <c r="F163" s="57">
        <v>5.6615622159202337</v>
      </c>
      <c r="G163" s="58">
        <v>5.7108273487506054</v>
      </c>
      <c r="H163" s="58">
        <v>9.7782511488582138</v>
      </c>
      <c r="I163" s="56">
        <v>95.942153883169425</v>
      </c>
      <c r="J163" s="56">
        <v>109.74818171108687</v>
      </c>
      <c r="K163" s="56">
        <v>883.44694007154317</v>
      </c>
      <c r="L163" s="56">
        <v>171.55326886250981</v>
      </c>
      <c r="M163" s="56">
        <v>213.32391696713287</v>
      </c>
      <c r="N163" s="56">
        <v>380.44026404592381</v>
      </c>
      <c r="O163" s="56">
        <v>253.36606496198235</v>
      </c>
      <c r="P163" s="56">
        <v>89.69005227918629</v>
      </c>
      <c r="Q163" s="56">
        <v>72.357716478329252</v>
      </c>
      <c r="R163" s="56">
        <v>69.316618737779422</v>
      </c>
      <c r="S163" s="59">
        <v>116.24140454194718</v>
      </c>
      <c r="T163" s="58">
        <v>5.7734312999999995</v>
      </c>
      <c r="U163" s="58">
        <v>4.2811643615939996</v>
      </c>
      <c r="V163" s="58">
        <v>2.219697</v>
      </c>
      <c r="W163" s="59">
        <v>32.458954500000004</v>
      </c>
      <c r="X163" s="58">
        <v>0.21395666666666668</v>
      </c>
      <c r="Y163" s="58">
        <v>5.8611240000000002</v>
      </c>
      <c r="Z163" s="58">
        <v>2.52583</v>
      </c>
      <c r="AA163" s="58">
        <v>9.278653499999999</v>
      </c>
      <c r="AB163" s="56">
        <v>200</v>
      </c>
      <c r="AC163" s="56">
        <v>77.515899999999988</v>
      </c>
      <c r="AD163" s="56">
        <v>27.964008</v>
      </c>
      <c r="AE163" s="60">
        <v>0.15</v>
      </c>
      <c r="AF163" s="122">
        <v>0.02</v>
      </c>
      <c r="BB163" s="371"/>
      <c r="BC163" s="347"/>
      <c r="BD163" s="140"/>
      <c r="BE163" s="139"/>
      <c r="BF163" s="139" t="s">
        <v>506</v>
      </c>
      <c r="BG163" s="42"/>
      <c r="BH163" s="43"/>
      <c r="BI163" s="44"/>
      <c r="BJ163" s="45"/>
      <c r="BK163" s="45"/>
      <c r="BL163" s="43"/>
      <c r="BM163" s="43"/>
      <c r="BN163" s="43"/>
      <c r="BO163" s="43"/>
      <c r="BP163" s="43"/>
      <c r="BQ163" s="43"/>
      <c r="BR163" s="43"/>
      <c r="BS163" s="43"/>
      <c r="BT163" s="43"/>
      <c r="BU163" s="43"/>
      <c r="BV163" s="46"/>
      <c r="BW163" s="45"/>
      <c r="BX163" s="45"/>
      <c r="BY163" s="45"/>
      <c r="BZ163" s="46"/>
      <c r="CA163" s="45"/>
      <c r="CB163" s="45"/>
      <c r="CC163" s="45"/>
      <c r="CD163" s="45"/>
      <c r="CE163" s="43"/>
      <c r="CF163" s="43"/>
      <c r="CG163" s="43"/>
      <c r="CH163" s="47"/>
      <c r="CI163" s="117"/>
    </row>
    <row r="164" spans="1:87" ht="15" x14ac:dyDescent="0.25">
      <c r="A164" s="556">
        <f t="shared" si="13"/>
        <v>0</v>
      </c>
      <c r="B164" s="140"/>
      <c r="C164" s="139" t="s">
        <v>509</v>
      </c>
      <c r="D164" s="42">
        <v>2</v>
      </c>
      <c r="E164" s="63">
        <v>880</v>
      </c>
      <c r="F164" s="64">
        <v>5.6032423820372141</v>
      </c>
      <c r="G164" s="65">
        <v>5.632403828873807</v>
      </c>
      <c r="H164" s="65">
        <v>9.6987852921040272</v>
      </c>
      <c r="I164" s="63">
        <v>93.723582031284721</v>
      </c>
      <c r="J164" s="63">
        <v>101.59533834194025</v>
      </c>
      <c r="K164" s="63">
        <v>890.47178890633006</v>
      </c>
      <c r="L164" s="63">
        <v>159.06769359533573</v>
      </c>
      <c r="M164" s="63">
        <v>219.03901497775442</v>
      </c>
      <c r="N164" s="63">
        <v>390.6375501932016</v>
      </c>
      <c r="O164" s="63">
        <v>259.43145033040457</v>
      </c>
      <c r="P164" s="63">
        <v>102.452589770367</v>
      </c>
      <c r="Q164" s="63">
        <v>71.672223832792014</v>
      </c>
      <c r="R164" s="63">
        <v>68.237839069795001</v>
      </c>
      <c r="S164" s="66">
        <v>109.29682438157519</v>
      </c>
      <c r="T164" s="65">
        <v>5.7734312999999995</v>
      </c>
      <c r="U164" s="65">
        <v>4.0225734731879994</v>
      </c>
      <c r="V164" s="65">
        <v>2.0346840000000004</v>
      </c>
      <c r="W164" s="66">
        <v>31.828954500000005</v>
      </c>
      <c r="X164" s="65">
        <v>0.23211666666666667</v>
      </c>
      <c r="Y164" s="65">
        <v>6.1665799999999997</v>
      </c>
      <c r="Z164" s="65">
        <v>2.26213</v>
      </c>
      <c r="AA164" s="65">
        <v>8.1517904999999988</v>
      </c>
      <c r="AB164" s="63">
        <v>125</v>
      </c>
      <c r="AC164" s="63">
        <v>68.193789999999993</v>
      </c>
      <c r="AD164" s="63">
        <v>25.399007999999998</v>
      </c>
      <c r="AE164" s="67">
        <v>0.05</v>
      </c>
      <c r="AF164" s="123">
        <v>0.02</v>
      </c>
      <c r="BB164" s="371"/>
      <c r="BC164" s="347"/>
      <c r="BD164" s="140"/>
      <c r="BE164" s="139"/>
      <c r="BF164" s="139" t="s">
        <v>507</v>
      </c>
      <c r="BG164" s="141"/>
      <c r="BH164" s="83"/>
      <c r="BI164" s="85"/>
      <c r="BJ164" s="85"/>
      <c r="BK164" s="85"/>
      <c r="BL164" s="83"/>
      <c r="BM164" s="83"/>
      <c r="BN164" s="83"/>
      <c r="BO164" s="83"/>
      <c r="BP164" s="83"/>
      <c r="BQ164" s="83"/>
      <c r="BR164" s="83"/>
      <c r="BS164" s="83"/>
      <c r="BT164" s="83"/>
      <c r="BU164" s="83"/>
      <c r="BV164" s="83"/>
      <c r="BW164" s="85"/>
      <c r="BX164" s="85"/>
      <c r="BY164" s="85"/>
      <c r="BZ164" s="83"/>
      <c r="CA164" s="85"/>
      <c r="CB164" s="85"/>
      <c r="CC164" s="85"/>
      <c r="CD164" s="85"/>
      <c r="CE164" s="83"/>
      <c r="CF164" s="83"/>
      <c r="CG164" s="83"/>
      <c r="CH164" s="87"/>
      <c r="CI164" s="126"/>
    </row>
    <row r="165" spans="1:87" ht="15" x14ac:dyDescent="0.25">
      <c r="A165" s="556">
        <f t="shared" si="13"/>
        <v>0</v>
      </c>
      <c r="B165" s="140"/>
      <c r="C165" s="139" t="s">
        <v>510</v>
      </c>
      <c r="D165" s="42">
        <v>3</v>
      </c>
      <c r="E165" s="63">
        <v>880</v>
      </c>
      <c r="F165" s="64">
        <v>5.3615254936556616</v>
      </c>
      <c r="G165" s="65">
        <v>5.3231788118517374</v>
      </c>
      <c r="H165" s="65">
        <v>9.3509214835103762</v>
      </c>
      <c r="I165" s="63">
        <v>89.123560658769662</v>
      </c>
      <c r="J165" s="63">
        <v>91.32385919149192</v>
      </c>
      <c r="K165" s="63">
        <v>895.60577331363436</v>
      </c>
      <c r="L165" s="63">
        <v>143.37165285259871</v>
      </c>
      <c r="M165" s="63">
        <v>233.85454003570766</v>
      </c>
      <c r="N165" s="63">
        <v>416.99190535438669</v>
      </c>
      <c r="O165" s="63">
        <v>278.37864879213839</v>
      </c>
      <c r="P165" s="63">
        <v>91.924776525234066</v>
      </c>
      <c r="Q165" s="63">
        <v>69.154342311534833</v>
      </c>
      <c r="R165" s="63">
        <v>66.822652595784987</v>
      </c>
      <c r="S165" s="66">
        <v>104.1128433836584</v>
      </c>
      <c r="T165" s="65">
        <v>5.7734312999999995</v>
      </c>
      <c r="U165" s="65">
        <v>3.7639825847819997</v>
      </c>
      <c r="V165" s="65">
        <v>1.8856710000000001</v>
      </c>
      <c r="W165" s="66">
        <v>30.298954500000004</v>
      </c>
      <c r="X165" s="65">
        <v>0.23987666666666665</v>
      </c>
      <c r="Y165" s="65">
        <v>6.2417959999999999</v>
      </c>
      <c r="Z165" s="65">
        <v>2.0269299999999997</v>
      </c>
      <c r="AA165" s="65">
        <v>7.2294255000000005</v>
      </c>
      <c r="AB165" s="63">
        <v>125</v>
      </c>
      <c r="AC165" s="63">
        <v>59.934559999999998</v>
      </c>
      <c r="AD165" s="63">
        <v>23.284008</v>
      </c>
      <c r="AE165" s="67">
        <v>0.05</v>
      </c>
      <c r="AF165" s="123">
        <v>0.02</v>
      </c>
      <c r="BB165" s="371"/>
      <c r="BC165" s="347"/>
      <c r="BD165" s="143" t="s">
        <v>348</v>
      </c>
      <c r="BE165" s="144"/>
      <c r="BF165" s="144" t="s">
        <v>508</v>
      </c>
      <c r="BG165" s="55"/>
      <c r="BH165" s="56"/>
      <c r="BI165" s="57"/>
      <c r="BJ165" s="58"/>
      <c r="BK165" s="58"/>
      <c r="BL165" s="56"/>
      <c r="BM165" s="56"/>
      <c r="BN165" s="56"/>
      <c r="BO165" s="56"/>
      <c r="BP165" s="56"/>
      <c r="BQ165" s="56"/>
      <c r="BR165" s="56"/>
      <c r="BS165" s="56"/>
      <c r="BT165" s="56"/>
      <c r="BU165" s="56"/>
      <c r="BV165" s="59"/>
      <c r="BW165" s="58"/>
      <c r="BX165" s="58"/>
      <c r="BY165" s="58"/>
      <c r="BZ165" s="59"/>
      <c r="CA165" s="58"/>
      <c r="CB165" s="58"/>
      <c r="CC165" s="58"/>
      <c r="CD165" s="58"/>
      <c r="CE165" s="56"/>
      <c r="CF165" s="56"/>
      <c r="CG165" s="56"/>
      <c r="CH165" s="60"/>
      <c r="CI165" s="122"/>
    </row>
    <row r="166" spans="1:87" ht="15" x14ac:dyDescent="0.25">
      <c r="A166" s="556">
        <f t="shared" si="13"/>
        <v>0</v>
      </c>
      <c r="B166" s="140"/>
      <c r="C166" s="139" t="s">
        <v>511</v>
      </c>
      <c r="D166" s="42">
        <v>4</v>
      </c>
      <c r="E166" s="63">
        <v>880</v>
      </c>
      <c r="F166" s="64">
        <v>5.1632150864183286</v>
      </c>
      <c r="G166" s="65">
        <v>5.0646281922347036</v>
      </c>
      <c r="H166" s="65">
        <v>9.0688369529475477</v>
      </c>
      <c r="I166" s="63">
        <v>85.074035653828602</v>
      </c>
      <c r="J166" s="63">
        <v>83.022732943416486</v>
      </c>
      <c r="K166" s="63">
        <v>903.93069402346157</v>
      </c>
      <c r="L166" s="63">
        <v>130.73000374100721</v>
      </c>
      <c r="M166" s="63">
        <v>247.66764532911611</v>
      </c>
      <c r="N166" s="63">
        <v>445.45887809522668</v>
      </c>
      <c r="O166" s="63">
        <v>298.90064145792513</v>
      </c>
      <c r="P166" s="63">
        <v>85.133511055869278</v>
      </c>
      <c r="Q166" s="63">
        <v>66.566756716018915</v>
      </c>
      <c r="R166" s="63">
        <v>65.541314931481637</v>
      </c>
      <c r="S166" s="66">
        <v>95.973952476291544</v>
      </c>
      <c r="T166" s="65">
        <v>5.7734312999999995</v>
      </c>
      <c r="U166" s="65">
        <v>3.5053916963759995</v>
      </c>
      <c r="V166" s="65">
        <v>1.7726580000000001</v>
      </c>
      <c r="W166" s="66">
        <v>27.868954500000005</v>
      </c>
      <c r="X166" s="65">
        <v>0.23723666666666668</v>
      </c>
      <c r="Y166" s="65">
        <v>6.0867719999999998</v>
      </c>
      <c r="Z166" s="65">
        <v>1.82023</v>
      </c>
      <c r="AA166" s="65">
        <v>6.5115584999999987</v>
      </c>
      <c r="AB166" s="63">
        <v>125</v>
      </c>
      <c r="AC166" s="63">
        <v>52.738209999999995</v>
      </c>
      <c r="AD166" s="63">
        <v>21.619008000000004</v>
      </c>
      <c r="AE166" s="67">
        <v>0.05</v>
      </c>
      <c r="AF166" s="123">
        <v>0.02</v>
      </c>
      <c r="BB166" s="371"/>
      <c r="BC166" s="347"/>
      <c r="BD166" s="138" t="s">
        <v>350</v>
      </c>
      <c r="BE166" s="355"/>
      <c r="BF166" s="139" t="s">
        <v>509</v>
      </c>
      <c r="BG166" s="42"/>
      <c r="BH166" s="63"/>
      <c r="BI166" s="64"/>
      <c r="BJ166" s="65"/>
      <c r="BK166" s="65"/>
      <c r="BL166" s="63"/>
      <c r="BM166" s="63"/>
      <c r="BN166" s="63"/>
      <c r="BO166" s="63"/>
      <c r="BP166" s="63"/>
      <c r="BQ166" s="63"/>
      <c r="BR166" s="63"/>
      <c r="BS166" s="63"/>
      <c r="BT166" s="63"/>
      <c r="BU166" s="63"/>
      <c r="BV166" s="66"/>
      <c r="BW166" s="65"/>
      <c r="BX166" s="65"/>
      <c r="BY166" s="65"/>
      <c r="BZ166" s="66"/>
      <c r="CA166" s="65"/>
      <c r="CB166" s="65"/>
      <c r="CC166" s="65"/>
      <c r="CD166" s="65"/>
      <c r="CE166" s="63"/>
      <c r="CF166" s="63"/>
      <c r="CG166" s="63"/>
      <c r="CH166" s="67"/>
      <c r="CI166" s="123"/>
    </row>
    <row r="167" spans="1:87" ht="15" x14ac:dyDescent="0.25">
      <c r="A167" s="556">
        <f t="shared" si="13"/>
        <v>0</v>
      </c>
      <c r="B167" s="140"/>
      <c r="C167" s="139" t="s">
        <v>512</v>
      </c>
      <c r="D167" s="42">
        <v>5</v>
      </c>
      <c r="E167" s="63">
        <v>880</v>
      </c>
      <c r="F167" s="64">
        <v>4.8433890833774278</v>
      </c>
      <c r="G167" s="65">
        <v>4.6672269607661363</v>
      </c>
      <c r="H167" s="65">
        <v>8.5907644174927285</v>
      </c>
      <c r="I167" s="63">
        <v>78.692148231186849</v>
      </c>
      <c r="J167" s="63">
        <v>72.068469386222645</v>
      </c>
      <c r="K167" s="63">
        <v>905.00356995510515</v>
      </c>
      <c r="L167" s="63">
        <v>114.01712006699691</v>
      </c>
      <c r="M167" s="63">
        <v>273.25081657130346</v>
      </c>
      <c r="N167" s="63">
        <v>485.25397911751656</v>
      </c>
      <c r="O167" s="63">
        <v>325.93357258735409</v>
      </c>
      <c r="P167" s="63">
        <v>75.556348655639624</v>
      </c>
      <c r="Q167" s="63">
        <v>62.970089595793823</v>
      </c>
      <c r="R167" s="63">
        <v>63.863784166201434</v>
      </c>
      <c r="S167" s="66">
        <v>94.717247805509842</v>
      </c>
      <c r="T167" s="65">
        <v>5.7734312999999995</v>
      </c>
      <c r="U167" s="65">
        <v>3.2468008079699993</v>
      </c>
      <c r="V167" s="65">
        <v>1.6956450000000003</v>
      </c>
      <c r="W167" s="66">
        <v>24.538954500000003</v>
      </c>
      <c r="X167" s="65">
        <v>0.22419666666666668</v>
      </c>
      <c r="Y167" s="65">
        <v>5.7015080000000005</v>
      </c>
      <c r="Z167" s="65">
        <v>1.6420300000000001</v>
      </c>
      <c r="AA167" s="65">
        <v>5.9981894999999996</v>
      </c>
      <c r="AB167" s="63">
        <v>75</v>
      </c>
      <c r="AC167" s="63">
        <v>46.60474</v>
      </c>
      <c r="AD167" s="63">
        <v>20.404008000000001</v>
      </c>
      <c r="AE167" s="67">
        <v>0.05</v>
      </c>
      <c r="AF167" s="123">
        <v>0.02</v>
      </c>
      <c r="BB167" s="371"/>
      <c r="BC167" s="347"/>
      <c r="BD167" s="140"/>
      <c r="BE167" s="139"/>
      <c r="BF167" s="139" t="s">
        <v>510</v>
      </c>
      <c r="BG167" s="42"/>
      <c r="BH167" s="63"/>
      <c r="BI167" s="64"/>
      <c r="BJ167" s="65"/>
      <c r="BK167" s="65"/>
      <c r="BL167" s="63"/>
      <c r="BM167" s="63"/>
      <c r="BN167" s="63"/>
      <c r="BO167" s="63"/>
      <c r="BP167" s="63"/>
      <c r="BQ167" s="63"/>
      <c r="BR167" s="63"/>
      <c r="BS167" s="63"/>
      <c r="BT167" s="63"/>
      <c r="BU167" s="63"/>
      <c r="BV167" s="66"/>
      <c r="BW167" s="65"/>
      <c r="BX167" s="65"/>
      <c r="BY167" s="65"/>
      <c r="BZ167" s="66"/>
      <c r="CA167" s="65"/>
      <c r="CB167" s="65"/>
      <c r="CC167" s="65"/>
      <c r="CD167" s="65"/>
      <c r="CE167" s="63"/>
      <c r="CF167" s="63"/>
      <c r="CG167" s="63"/>
      <c r="CH167" s="67"/>
      <c r="CI167" s="123"/>
    </row>
    <row r="168" spans="1:87" ht="15" x14ac:dyDescent="0.25">
      <c r="A168" s="556">
        <f t="shared" si="13"/>
        <v>0</v>
      </c>
      <c r="B168" s="143" t="str">
        <f>IF($BE$6=1,BD170,BD171)</f>
        <v>L 2c+</v>
      </c>
      <c r="C168" s="144" t="s">
        <v>513</v>
      </c>
      <c r="D168" s="55">
        <v>1</v>
      </c>
      <c r="E168" s="78">
        <v>880</v>
      </c>
      <c r="F168" s="79">
        <v>5.8461430011404421</v>
      </c>
      <c r="G168" s="80">
        <v>5.9374941871094986</v>
      </c>
      <c r="H168" s="80">
        <v>10.0525738080694</v>
      </c>
      <c r="I168" s="78">
        <v>101.80126471649942</v>
      </c>
      <c r="J168" s="78">
        <v>129.78764468353805</v>
      </c>
      <c r="K168" s="78">
        <v>877.96444657884035</v>
      </c>
      <c r="L168" s="78">
        <v>202.44693568105725</v>
      </c>
      <c r="M168" s="78">
        <v>187.49668088458907</v>
      </c>
      <c r="N168" s="78">
        <v>308.67524356772674</v>
      </c>
      <c r="O168" s="78">
        <v>233.52777811211919</v>
      </c>
      <c r="P168" s="78">
        <v>72.392764771650377</v>
      </c>
      <c r="Q168" s="78">
        <v>73.788660022561118</v>
      </c>
      <c r="R168" s="78">
        <v>71.464607182900281</v>
      </c>
      <c r="S168" s="81">
        <v>121.60648983067729</v>
      </c>
      <c r="T168" s="80">
        <v>9.535516265438762</v>
      </c>
      <c r="U168" s="80">
        <v>3.7286520362568947</v>
      </c>
      <c r="V168" s="80">
        <v>2.5337258890001011</v>
      </c>
      <c r="W168" s="81">
        <v>28.50985321442154</v>
      </c>
      <c r="X168" s="80">
        <v>0.21395666666666668</v>
      </c>
      <c r="Y168" s="80">
        <v>5.8611240000000002</v>
      </c>
      <c r="Z168" s="80">
        <v>2.7923042980604813</v>
      </c>
      <c r="AA168" s="80">
        <v>9.9179910000000007</v>
      </c>
      <c r="AB168" s="78">
        <v>200</v>
      </c>
      <c r="AC168" s="78">
        <v>96.851904999999988</v>
      </c>
      <c r="AD168" s="78">
        <v>29.313148500000004</v>
      </c>
      <c r="AE168" s="82">
        <v>0.15</v>
      </c>
      <c r="AF168" s="125">
        <v>0.02</v>
      </c>
      <c r="BB168" s="371"/>
      <c r="BC168" s="347"/>
      <c r="BD168" s="140"/>
      <c r="BE168" s="139"/>
      <c r="BF168" s="139" t="s">
        <v>511</v>
      </c>
      <c r="BG168" s="42"/>
      <c r="BH168" s="63"/>
      <c r="BI168" s="64"/>
      <c r="BJ168" s="65"/>
      <c r="BK168" s="65"/>
      <c r="BL168" s="63"/>
      <c r="BM168" s="63"/>
      <c r="BN168" s="63"/>
      <c r="BO168" s="63"/>
      <c r="BP168" s="63"/>
      <c r="BQ168" s="63"/>
      <c r="BR168" s="63"/>
      <c r="BS168" s="63"/>
      <c r="BT168" s="63"/>
      <c r="BU168" s="63"/>
      <c r="BV168" s="66"/>
      <c r="BW168" s="65"/>
      <c r="BX168" s="65"/>
      <c r="BY168" s="65"/>
      <c r="BZ168" s="66"/>
      <c r="CA168" s="65"/>
      <c r="CB168" s="65"/>
      <c r="CC168" s="65"/>
      <c r="CD168" s="65"/>
      <c r="CE168" s="63"/>
      <c r="CF168" s="63"/>
      <c r="CG168" s="63"/>
      <c r="CH168" s="67"/>
      <c r="CI168" s="123"/>
    </row>
    <row r="169" spans="1:87" ht="15" x14ac:dyDescent="0.25">
      <c r="A169" s="556">
        <f t="shared" si="13"/>
        <v>0</v>
      </c>
      <c r="B169" s="140"/>
      <c r="C169" s="139" t="s">
        <v>514</v>
      </c>
      <c r="D169" s="42">
        <v>2</v>
      </c>
      <c r="E169" s="83">
        <v>880</v>
      </c>
      <c r="F169" s="84">
        <v>5.6781906375054447</v>
      </c>
      <c r="G169" s="85">
        <v>5.7195611210750545</v>
      </c>
      <c r="H169" s="85">
        <v>9.815714331605804</v>
      </c>
      <c r="I169" s="83">
        <v>98.327989937828278</v>
      </c>
      <c r="J169" s="83">
        <v>119.87787087339049</v>
      </c>
      <c r="K169" s="83">
        <v>884.47730364849838</v>
      </c>
      <c r="L169" s="83">
        <v>187.14983998203166</v>
      </c>
      <c r="M169" s="83">
        <v>197.8048546407536</v>
      </c>
      <c r="N169" s="83">
        <v>324.41993313781899</v>
      </c>
      <c r="O169" s="83">
        <v>243.71856310541375</v>
      </c>
      <c r="P169" s="83">
        <v>82.267465821409616</v>
      </c>
      <c r="Q169" s="83">
        <v>71.954917094238226</v>
      </c>
      <c r="R169" s="83">
        <v>70.409958669201444</v>
      </c>
      <c r="S169" s="86">
        <v>115.15956415841583</v>
      </c>
      <c r="T169" s="85">
        <v>9.535516265438762</v>
      </c>
      <c r="U169" s="85">
        <v>3.5034339971500024</v>
      </c>
      <c r="V169" s="85">
        <v>2.3225384035452956</v>
      </c>
      <c r="W169" s="86">
        <v>27.943559531589774</v>
      </c>
      <c r="X169" s="85">
        <v>0.23211666666666667</v>
      </c>
      <c r="Y169" s="85">
        <v>6.1665799999999997</v>
      </c>
      <c r="Z169" s="85">
        <v>2.5287042980604815</v>
      </c>
      <c r="AA169" s="85">
        <v>8.7911280000000005</v>
      </c>
      <c r="AB169" s="83">
        <v>125</v>
      </c>
      <c r="AC169" s="83">
        <v>87.529794999999993</v>
      </c>
      <c r="AD169" s="83">
        <v>26.748148500000003</v>
      </c>
      <c r="AE169" s="87">
        <v>0.05</v>
      </c>
      <c r="AF169" s="126">
        <v>0.02</v>
      </c>
      <c r="BB169" s="371"/>
      <c r="BC169" s="347"/>
      <c r="BD169" s="140"/>
      <c r="BE169" s="139"/>
      <c r="BF169" s="139" t="s">
        <v>512</v>
      </c>
      <c r="BG169" s="42"/>
      <c r="BH169" s="63"/>
      <c r="BI169" s="64"/>
      <c r="BJ169" s="65"/>
      <c r="BK169" s="65"/>
      <c r="BL169" s="63"/>
      <c r="BM169" s="63"/>
      <c r="BN169" s="63"/>
      <c r="BO169" s="63"/>
      <c r="BP169" s="63"/>
      <c r="BQ169" s="63"/>
      <c r="BR169" s="63"/>
      <c r="BS169" s="63"/>
      <c r="BT169" s="63"/>
      <c r="BU169" s="63"/>
      <c r="BV169" s="66"/>
      <c r="BW169" s="65"/>
      <c r="BX169" s="65"/>
      <c r="BY169" s="65"/>
      <c r="BZ169" s="66"/>
      <c r="CA169" s="65"/>
      <c r="CB169" s="65"/>
      <c r="CC169" s="65"/>
      <c r="CD169" s="65"/>
      <c r="CE169" s="63"/>
      <c r="CF169" s="63"/>
      <c r="CG169" s="63"/>
      <c r="CH169" s="67"/>
      <c r="CI169" s="123"/>
    </row>
    <row r="170" spans="1:87" ht="15" x14ac:dyDescent="0.25">
      <c r="A170" s="556">
        <f t="shared" si="13"/>
        <v>0</v>
      </c>
      <c r="B170" s="140"/>
      <c r="C170" s="139" t="s">
        <v>515</v>
      </c>
      <c r="D170" s="42">
        <v>3</v>
      </c>
      <c r="E170" s="83">
        <v>880</v>
      </c>
      <c r="F170" s="84">
        <v>5.4303386644907992</v>
      </c>
      <c r="G170" s="85">
        <v>5.4014653775409602</v>
      </c>
      <c r="H170" s="85">
        <v>9.4604598433613347</v>
      </c>
      <c r="I170" s="83">
        <v>94.384066422189932</v>
      </c>
      <c r="J170" s="83">
        <v>111.87257128045516</v>
      </c>
      <c r="K170" s="83">
        <v>888.66734629472023</v>
      </c>
      <c r="L170" s="83">
        <v>174.83565680952233</v>
      </c>
      <c r="M170" s="83">
        <v>215.54057297786457</v>
      </c>
      <c r="N170" s="83">
        <v>351.22882154793376</v>
      </c>
      <c r="O170" s="83">
        <v>265.95954660546613</v>
      </c>
      <c r="P170" s="83">
        <v>78.723316424122203</v>
      </c>
      <c r="Q170" s="83">
        <v>69.290278530858131</v>
      </c>
      <c r="R170" s="83">
        <v>69.484175298052264</v>
      </c>
      <c r="S170" s="86">
        <v>110.98651288657648</v>
      </c>
      <c r="T170" s="85">
        <v>9.535516265438762</v>
      </c>
      <c r="U170" s="85">
        <v>3.2782159580431105</v>
      </c>
      <c r="V170" s="85">
        <v>2.1524439735859033</v>
      </c>
      <c r="W170" s="86">
        <v>26.568274873284047</v>
      </c>
      <c r="X170" s="85">
        <v>0.23987666666666665</v>
      </c>
      <c r="Y170" s="85">
        <v>6.2417959999999999</v>
      </c>
      <c r="Z170" s="85">
        <v>2.2937042980604816</v>
      </c>
      <c r="AA170" s="85">
        <v>7.8687630000000013</v>
      </c>
      <c r="AB170" s="83">
        <v>125</v>
      </c>
      <c r="AC170" s="83">
        <v>79.270564999999991</v>
      </c>
      <c r="AD170" s="83">
        <v>24.633148500000001</v>
      </c>
      <c r="AE170" s="87">
        <v>0.05</v>
      </c>
      <c r="AF170" s="126">
        <v>0.02</v>
      </c>
      <c r="BB170" s="371"/>
      <c r="BC170" s="347"/>
      <c r="BD170" s="143" t="s">
        <v>355</v>
      </c>
      <c r="BE170" s="144"/>
      <c r="BF170" s="144" t="s">
        <v>513</v>
      </c>
      <c r="BG170" s="55"/>
      <c r="BH170" s="78"/>
      <c r="BI170" s="79"/>
      <c r="BJ170" s="80"/>
      <c r="BK170" s="80"/>
      <c r="BL170" s="78"/>
      <c r="BM170" s="78"/>
      <c r="BN170" s="78"/>
      <c r="BO170" s="78"/>
      <c r="BP170" s="78"/>
      <c r="BQ170" s="78"/>
      <c r="BR170" s="78"/>
      <c r="BS170" s="78"/>
      <c r="BT170" s="78"/>
      <c r="BU170" s="78"/>
      <c r="BV170" s="81"/>
      <c r="BW170" s="80"/>
      <c r="BX170" s="80"/>
      <c r="BY170" s="80"/>
      <c r="BZ170" s="81"/>
      <c r="CA170" s="80"/>
      <c r="CB170" s="80"/>
      <c r="CC170" s="80"/>
      <c r="CD170" s="80"/>
      <c r="CE170" s="78"/>
      <c r="CF170" s="78"/>
      <c r="CG170" s="78"/>
      <c r="CH170" s="82"/>
      <c r="CI170" s="125"/>
    </row>
    <row r="171" spans="1:87" ht="15" x14ac:dyDescent="0.25">
      <c r="A171" s="556">
        <f t="shared" si="13"/>
        <v>0</v>
      </c>
      <c r="B171" s="140"/>
      <c r="C171" s="139" t="s">
        <v>516</v>
      </c>
      <c r="D171" s="42">
        <v>4</v>
      </c>
      <c r="E171" s="83">
        <v>880</v>
      </c>
      <c r="F171" s="84">
        <v>5.293665041256066</v>
      </c>
      <c r="G171" s="85">
        <v>5.2210184628927232</v>
      </c>
      <c r="H171" s="85">
        <v>9.2687785192834884</v>
      </c>
      <c r="I171" s="83">
        <v>91.503527219809428</v>
      </c>
      <c r="J171" s="83">
        <v>103.91151086130262</v>
      </c>
      <c r="K171" s="83">
        <v>896.97571743929359</v>
      </c>
      <c r="L171" s="83">
        <v>162.64226048192771</v>
      </c>
      <c r="M171" s="83">
        <v>233.09866274412369</v>
      </c>
      <c r="N171" s="83">
        <v>372.77253035241176</v>
      </c>
      <c r="O171" s="83">
        <v>290.80316409090909</v>
      </c>
      <c r="P171" s="83">
        <v>70.422157153180123</v>
      </c>
      <c r="Q171" s="83">
        <v>67.64354850315641</v>
      </c>
      <c r="R171" s="83">
        <v>68.431168860654736</v>
      </c>
      <c r="S171" s="86">
        <v>102.76595744680851</v>
      </c>
      <c r="T171" s="85">
        <v>9.535516265438762</v>
      </c>
      <c r="U171" s="85">
        <v>3.0529979189362182</v>
      </c>
      <c r="V171" s="85">
        <v>2.023442599121926</v>
      </c>
      <c r="W171" s="86">
        <v>24.383999239504366</v>
      </c>
      <c r="X171" s="85">
        <v>0.23723666666666668</v>
      </c>
      <c r="Y171" s="85">
        <v>6.0867719999999998</v>
      </c>
      <c r="Z171" s="85">
        <v>2.0873042980604817</v>
      </c>
      <c r="AA171" s="85">
        <v>7.1508959999999995</v>
      </c>
      <c r="AB171" s="83">
        <v>125</v>
      </c>
      <c r="AC171" s="83">
        <v>72.074214999999995</v>
      </c>
      <c r="AD171" s="83">
        <v>22.968148500000005</v>
      </c>
      <c r="AE171" s="87">
        <v>0.05</v>
      </c>
      <c r="AF171" s="126">
        <v>0.02</v>
      </c>
      <c r="BB171" s="371"/>
      <c r="BC171" s="347"/>
      <c r="BD171" s="138" t="s">
        <v>357</v>
      </c>
      <c r="BE171" s="355"/>
      <c r="BF171" s="139" t="s">
        <v>514</v>
      </c>
      <c r="BG171" s="42"/>
      <c r="BH171" s="83"/>
      <c r="BI171" s="84"/>
      <c r="BJ171" s="85"/>
      <c r="BK171" s="85"/>
      <c r="BL171" s="83"/>
      <c r="BM171" s="83"/>
      <c r="BN171" s="83"/>
      <c r="BO171" s="83"/>
      <c r="BP171" s="83"/>
      <c r="BQ171" s="83"/>
      <c r="BR171" s="83"/>
      <c r="BS171" s="83"/>
      <c r="BT171" s="83"/>
      <c r="BU171" s="83"/>
      <c r="BV171" s="86"/>
      <c r="BW171" s="85"/>
      <c r="BX171" s="85"/>
      <c r="BY171" s="85"/>
      <c r="BZ171" s="86"/>
      <c r="CA171" s="85"/>
      <c r="CB171" s="85"/>
      <c r="CC171" s="85"/>
      <c r="CD171" s="85"/>
      <c r="CE171" s="83"/>
      <c r="CF171" s="83"/>
      <c r="CG171" s="83"/>
      <c r="CH171" s="87"/>
      <c r="CI171" s="126"/>
    </row>
    <row r="172" spans="1:87" ht="15" x14ac:dyDescent="0.25">
      <c r="A172" s="556">
        <f t="shared" si="13"/>
        <v>0</v>
      </c>
      <c r="B172" s="140"/>
      <c r="C172" s="139" t="s">
        <v>517</v>
      </c>
      <c r="D172" s="141">
        <v>5</v>
      </c>
      <c r="E172" s="83">
        <v>880</v>
      </c>
      <c r="F172" s="85">
        <v>4.8205159555395714</v>
      </c>
      <c r="G172" s="85">
        <v>4.6223398262000961</v>
      </c>
      <c r="H172" s="85">
        <v>8.5724685765529998</v>
      </c>
      <c r="I172" s="83">
        <v>84.267099636793191</v>
      </c>
      <c r="J172" s="83">
        <v>92.018468429724422</v>
      </c>
      <c r="K172" s="83">
        <v>902.94101197381428</v>
      </c>
      <c r="L172" s="83">
        <v>144.464208115914</v>
      </c>
      <c r="M172" s="83">
        <v>270.13149420534506</v>
      </c>
      <c r="N172" s="83">
        <v>430.93990156333564</v>
      </c>
      <c r="O172" s="83">
        <v>323.89184728092312</v>
      </c>
      <c r="P172" s="83">
        <v>62.018867129835996</v>
      </c>
      <c r="Q172" s="83">
        <v>62.493435931965791</v>
      </c>
      <c r="R172" s="83">
        <v>66.815927922617021</v>
      </c>
      <c r="S172" s="83">
        <v>96.81140349743896</v>
      </c>
      <c r="T172" s="85">
        <v>9.535516265438762</v>
      </c>
      <c r="U172" s="85">
        <v>2.8277798798293254</v>
      </c>
      <c r="V172" s="85">
        <v>1.9355342801533619</v>
      </c>
      <c r="W172" s="83">
        <v>21.390732630250728</v>
      </c>
      <c r="X172" s="85">
        <v>0.22419666666666668</v>
      </c>
      <c r="Y172" s="85">
        <v>5.7015080000000005</v>
      </c>
      <c r="Z172" s="85">
        <v>1.9095042980604815</v>
      </c>
      <c r="AA172" s="85">
        <v>6.6375270000000004</v>
      </c>
      <c r="AB172" s="83">
        <v>75</v>
      </c>
      <c r="AC172" s="83">
        <v>65.940744999999993</v>
      </c>
      <c r="AD172" s="83">
        <v>21.753148500000005</v>
      </c>
      <c r="AE172" s="87">
        <v>0.05</v>
      </c>
      <c r="AF172" s="126">
        <v>0.02</v>
      </c>
      <c r="BB172" s="371"/>
      <c r="BC172" s="347"/>
      <c r="BD172" s="140"/>
      <c r="BE172" s="139"/>
      <c r="BF172" s="139" t="s">
        <v>515</v>
      </c>
      <c r="BG172" s="42"/>
      <c r="BH172" s="83"/>
      <c r="BI172" s="84"/>
      <c r="BJ172" s="85"/>
      <c r="BK172" s="85"/>
      <c r="BL172" s="83"/>
      <c r="BM172" s="83"/>
      <c r="BN172" s="83"/>
      <c r="BO172" s="83"/>
      <c r="BP172" s="83"/>
      <c r="BQ172" s="83"/>
      <c r="BR172" s="83"/>
      <c r="BS172" s="83"/>
      <c r="BT172" s="83"/>
      <c r="BU172" s="83"/>
      <c r="BV172" s="86"/>
      <c r="BW172" s="85"/>
      <c r="BX172" s="85"/>
      <c r="BY172" s="85"/>
      <c r="BZ172" s="86"/>
      <c r="CA172" s="85"/>
      <c r="CB172" s="85"/>
      <c r="CC172" s="85"/>
      <c r="CD172" s="85"/>
      <c r="CE172" s="83"/>
      <c r="CF172" s="83"/>
      <c r="CG172" s="83"/>
      <c r="CH172" s="87"/>
      <c r="CI172" s="126"/>
    </row>
    <row r="173" spans="1:87" ht="15" x14ac:dyDescent="0.25">
      <c r="A173" s="556">
        <f t="shared" si="13"/>
        <v>0</v>
      </c>
      <c r="B173" s="143" t="str">
        <f>IF($BE$6=1,BD175,BD176)</f>
        <v>DF 2c+</v>
      </c>
      <c r="C173" s="144" t="s">
        <v>518</v>
      </c>
      <c r="D173" s="55">
        <v>1</v>
      </c>
      <c r="E173" s="56">
        <v>880</v>
      </c>
      <c r="F173" s="57">
        <v>5.5500682386580413</v>
      </c>
      <c r="G173" s="58">
        <v>5.5953916701260669</v>
      </c>
      <c r="H173" s="58">
        <v>9.5889219104495478</v>
      </c>
      <c r="I173" s="56">
        <v>93.477272491363294</v>
      </c>
      <c r="J173" s="56">
        <v>104.9109067500348</v>
      </c>
      <c r="K173" s="56">
        <v>869.48685804907666</v>
      </c>
      <c r="L173" s="56">
        <v>164.07648868751124</v>
      </c>
      <c r="M173" s="56">
        <v>176.47890413253057</v>
      </c>
      <c r="N173" s="56">
        <v>301.14617780049036</v>
      </c>
      <c r="O173" s="56">
        <v>230.6655825048517</v>
      </c>
      <c r="P173" s="56">
        <v>71.965057544866198</v>
      </c>
      <c r="Q173" s="56">
        <v>72.268123750281802</v>
      </c>
      <c r="R173" s="56">
        <v>68.946824597758862</v>
      </c>
      <c r="S173" s="59">
        <v>130.19179957622649</v>
      </c>
      <c r="T173" s="58">
        <v>7.0179801999999993</v>
      </c>
      <c r="U173" s="58">
        <v>4.5114903576359993</v>
      </c>
      <c r="V173" s="58">
        <v>2.7331020000000001</v>
      </c>
      <c r="W173" s="59">
        <v>33.55209</v>
      </c>
      <c r="X173" s="58">
        <v>0.21395666666666668</v>
      </c>
      <c r="Y173" s="58">
        <v>4.6521173333333321</v>
      </c>
      <c r="Z173" s="58">
        <v>2.52583</v>
      </c>
      <c r="AA173" s="58">
        <v>11.032866</v>
      </c>
      <c r="AB173" s="56">
        <v>200</v>
      </c>
      <c r="AC173" s="56">
        <v>77.515899999999988</v>
      </c>
      <c r="AD173" s="56">
        <v>33.330942</v>
      </c>
      <c r="AE173" s="60">
        <v>0.15</v>
      </c>
      <c r="AF173" s="122">
        <v>0.02</v>
      </c>
      <c r="BB173" s="371"/>
      <c r="BC173" s="347"/>
      <c r="BD173" s="140"/>
      <c r="BE173" s="139"/>
      <c r="BF173" s="139" t="s">
        <v>516</v>
      </c>
      <c r="BG173" s="42"/>
      <c r="BH173" s="83"/>
      <c r="BI173" s="84"/>
      <c r="BJ173" s="85"/>
      <c r="BK173" s="85"/>
      <c r="BL173" s="83"/>
      <c r="BM173" s="83"/>
      <c r="BN173" s="83"/>
      <c r="BO173" s="83"/>
      <c r="BP173" s="83"/>
      <c r="BQ173" s="83"/>
      <c r="BR173" s="83"/>
      <c r="BS173" s="83"/>
      <c r="BT173" s="83"/>
      <c r="BU173" s="83"/>
      <c r="BV173" s="86"/>
      <c r="BW173" s="85"/>
      <c r="BX173" s="85"/>
      <c r="BY173" s="85"/>
      <c r="BZ173" s="86"/>
      <c r="CA173" s="85"/>
      <c r="CB173" s="85"/>
      <c r="CC173" s="85"/>
      <c r="CD173" s="85"/>
      <c r="CE173" s="83"/>
      <c r="CF173" s="83"/>
      <c r="CG173" s="83"/>
      <c r="CH173" s="87"/>
      <c r="CI173" s="126"/>
    </row>
    <row r="174" spans="1:87" ht="15" x14ac:dyDescent="0.25">
      <c r="A174" s="556">
        <f t="shared" si="13"/>
        <v>0</v>
      </c>
      <c r="B174" s="140"/>
      <c r="C174" s="139" t="s">
        <v>519</v>
      </c>
      <c r="D174" s="42">
        <v>2</v>
      </c>
      <c r="E174" s="63">
        <v>880</v>
      </c>
      <c r="F174" s="64">
        <v>5.5190135401767719</v>
      </c>
      <c r="G174" s="65">
        <v>5.5535317788547101</v>
      </c>
      <c r="H174" s="65">
        <v>9.5467228531118948</v>
      </c>
      <c r="I174" s="63">
        <v>92.202484942551735</v>
      </c>
      <c r="J174" s="63">
        <v>100.1561550576036</v>
      </c>
      <c r="K174" s="63">
        <v>873.53735647855513</v>
      </c>
      <c r="L174" s="63">
        <v>156.79820148634781</v>
      </c>
      <c r="M174" s="63">
        <v>180.65826303655658</v>
      </c>
      <c r="N174" s="63">
        <v>304.80117843975762</v>
      </c>
      <c r="O174" s="63">
        <v>234.18547691290931</v>
      </c>
      <c r="P174" s="63">
        <v>88.169170799798749</v>
      </c>
      <c r="Q174" s="63">
        <v>71.897714095705396</v>
      </c>
      <c r="R174" s="63">
        <v>68.29956656195418</v>
      </c>
      <c r="S174" s="66">
        <v>126.17691087719298</v>
      </c>
      <c r="T174" s="65">
        <v>7.0179801999999993</v>
      </c>
      <c r="U174" s="65">
        <v>4.2320017152719993</v>
      </c>
      <c r="V174" s="65">
        <v>2.5480890000000005</v>
      </c>
      <c r="W174" s="66">
        <v>32.922090000000004</v>
      </c>
      <c r="X174" s="65">
        <v>0.23211666666666667</v>
      </c>
      <c r="Y174" s="65">
        <v>4.9575733333333334</v>
      </c>
      <c r="Z174" s="65">
        <v>2.26213</v>
      </c>
      <c r="AA174" s="65">
        <v>9.9060030000000001</v>
      </c>
      <c r="AB174" s="63">
        <v>125</v>
      </c>
      <c r="AC174" s="63">
        <v>68.193789999999993</v>
      </c>
      <c r="AD174" s="63">
        <v>30.765941999999999</v>
      </c>
      <c r="AE174" s="67">
        <v>0.05</v>
      </c>
      <c r="AF174" s="123">
        <v>0.02</v>
      </c>
      <c r="BB174" s="371"/>
      <c r="BC174" s="347"/>
      <c r="BD174" s="140"/>
      <c r="BE174" s="139"/>
      <c r="BF174" s="139" t="s">
        <v>517</v>
      </c>
      <c r="BG174" s="141"/>
      <c r="BH174" s="83"/>
      <c r="BI174" s="85"/>
      <c r="BJ174" s="85"/>
      <c r="BK174" s="85"/>
      <c r="BL174" s="83"/>
      <c r="BM174" s="83"/>
      <c r="BN174" s="83"/>
      <c r="BO174" s="83"/>
      <c r="BP174" s="83"/>
      <c r="BQ174" s="83"/>
      <c r="BR174" s="83"/>
      <c r="BS174" s="83"/>
      <c r="BT174" s="83"/>
      <c r="BU174" s="83"/>
      <c r="BV174" s="83"/>
      <c r="BW174" s="85"/>
      <c r="BX174" s="85"/>
      <c r="BY174" s="85"/>
      <c r="BZ174" s="83"/>
      <c r="CA174" s="85"/>
      <c r="CB174" s="85"/>
      <c r="CC174" s="85"/>
      <c r="CD174" s="85"/>
      <c r="CE174" s="83"/>
      <c r="CF174" s="83"/>
      <c r="CG174" s="83"/>
      <c r="CH174" s="87"/>
      <c r="CI174" s="126"/>
    </row>
    <row r="175" spans="1:87" ht="15" x14ac:dyDescent="0.25">
      <c r="A175" s="556">
        <f t="shared" si="13"/>
        <v>0</v>
      </c>
      <c r="B175" s="140"/>
      <c r="C175" s="139" t="s">
        <v>520</v>
      </c>
      <c r="D175" s="42">
        <v>3</v>
      </c>
      <c r="E175" s="63">
        <v>880</v>
      </c>
      <c r="F175" s="64">
        <v>5.4413820174257799</v>
      </c>
      <c r="G175" s="65">
        <v>5.4556586201492268</v>
      </c>
      <c r="H175" s="65">
        <v>9.433741484292911</v>
      </c>
      <c r="I175" s="63">
        <v>89.642827022769396</v>
      </c>
      <c r="J175" s="63">
        <v>92.040741236426996</v>
      </c>
      <c r="K175" s="63">
        <v>877.17812099840069</v>
      </c>
      <c r="L175" s="63">
        <v>144.39030576923076</v>
      </c>
      <c r="M175" s="63">
        <v>187.59922721447265</v>
      </c>
      <c r="N175" s="63">
        <v>314.56386893336747</v>
      </c>
      <c r="O175" s="63">
        <v>241.23674896775074</v>
      </c>
      <c r="P175" s="63">
        <v>74.169385952723175</v>
      </c>
      <c r="Q175" s="63">
        <v>71.196540707459235</v>
      </c>
      <c r="R175" s="63">
        <v>67.179241402282457</v>
      </c>
      <c r="S175" s="66">
        <v>122.4719329059982</v>
      </c>
      <c r="T175" s="65">
        <v>7.0179801999999993</v>
      </c>
      <c r="U175" s="65">
        <v>3.9525130729079994</v>
      </c>
      <c r="V175" s="65">
        <v>2.3990760000000004</v>
      </c>
      <c r="W175" s="66">
        <v>31.39209</v>
      </c>
      <c r="X175" s="65">
        <v>0.23987666666666665</v>
      </c>
      <c r="Y175" s="65">
        <v>5.0327893333333336</v>
      </c>
      <c r="Z175" s="65">
        <v>2.0269299999999997</v>
      </c>
      <c r="AA175" s="65">
        <v>8.9836380000000009</v>
      </c>
      <c r="AB175" s="63">
        <v>125</v>
      </c>
      <c r="AC175" s="63">
        <v>59.934559999999998</v>
      </c>
      <c r="AD175" s="63">
        <v>28.650941999999997</v>
      </c>
      <c r="AE175" s="67">
        <v>0.05</v>
      </c>
      <c r="AF175" s="123">
        <v>0.02</v>
      </c>
      <c r="BB175" s="371"/>
      <c r="BC175" s="347"/>
      <c r="BD175" s="143" t="s">
        <v>362</v>
      </c>
      <c r="BE175" s="144"/>
      <c r="BF175" s="144" t="s">
        <v>518</v>
      </c>
      <c r="BG175" s="55"/>
      <c r="BH175" s="56"/>
      <c r="BI175" s="57"/>
      <c r="BJ175" s="58"/>
      <c r="BK175" s="58"/>
      <c r="BL175" s="56"/>
      <c r="BM175" s="56"/>
      <c r="BN175" s="56"/>
      <c r="BO175" s="56"/>
      <c r="BP175" s="56"/>
      <c r="BQ175" s="56"/>
      <c r="BR175" s="56"/>
      <c r="BS175" s="56"/>
      <c r="BT175" s="56"/>
      <c r="BU175" s="56"/>
      <c r="BV175" s="59"/>
      <c r="BW175" s="58"/>
      <c r="BX175" s="58"/>
      <c r="BY175" s="58"/>
      <c r="BZ175" s="59"/>
      <c r="CA175" s="58"/>
      <c r="CB175" s="58"/>
      <c r="CC175" s="58"/>
      <c r="CD175" s="58"/>
      <c r="CE175" s="56"/>
      <c r="CF175" s="56"/>
      <c r="CG175" s="56"/>
      <c r="CH175" s="60"/>
      <c r="CI175" s="122"/>
    </row>
    <row r="176" spans="1:87" ht="15" x14ac:dyDescent="0.25">
      <c r="A176" s="556">
        <f t="shared" si="13"/>
        <v>0</v>
      </c>
      <c r="B176" s="140"/>
      <c r="C176" s="139" t="s">
        <v>521</v>
      </c>
      <c r="D176" s="42">
        <v>4</v>
      </c>
      <c r="E176" s="63">
        <v>880</v>
      </c>
      <c r="F176" s="64">
        <v>5.4062159356827291</v>
      </c>
      <c r="G176" s="65">
        <v>5.4092438023202734</v>
      </c>
      <c r="H176" s="65">
        <v>9.3847232809446961</v>
      </c>
      <c r="I176" s="63">
        <v>87.919548470412565</v>
      </c>
      <c r="J176" s="63">
        <v>86.631384304415235</v>
      </c>
      <c r="K176" s="63">
        <v>881.3842918423444</v>
      </c>
      <c r="L176" s="63">
        <v>136.14106368794327</v>
      </c>
      <c r="M176" s="63">
        <v>193.24492232805858</v>
      </c>
      <c r="N176" s="63">
        <v>323.0260354230731</v>
      </c>
      <c r="O176" s="63">
        <v>249.39207791304347</v>
      </c>
      <c r="P176" s="63">
        <v>68.335661779876176</v>
      </c>
      <c r="Q176" s="63">
        <v>70.639417511922275</v>
      </c>
      <c r="R176" s="63">
        <v>66.368088538809161</v>
      </c>
      <c r="S176" s="66">
        <v>118.42125697601634</v>
      </c>
      <c r="T176" s="65">
        <v>7.0179801999999993</v>
      </c>
      <c r="U176" s="65">
        <v>3.6730244305439994</v>
      </c>
      <c r="V176" s="65">
        <v>2.286063</v>
      </c>
      <c r="W176" s="66">
        <v>28.962090000000003</v>
      </c>
      <c r="X176" s="65">
        <v>0.23723666666666668</v>
      </c>
      <c r="Y176" s="65">
        <v>4.8777653333333335</v>
      </c>
      <c r="Z176" s="65">
        <v>1.82023</v>
      </c>
      <c r="AA176" s="65">
        <v>8.2657710000000009</v>
      </c>
      <c r="AB176" s="63">
        <v>125</v>
      </c>
      <c r="AC176" s="63">
        <v>52.738209999999995</v>
      </c>
      <c r="AD176" s="63">
        <v>26.985942000000001</v>
      </c>
      <c r="AE176" s="67">
        <v>0.05</v>
      </c>
      <c r="AF176" s="123">
        <v>0.02</v>
      </c>
      <c r="BB176" s="371"/>
      <c r="BC176" s="347"/>
      <c r="BD176" s="138" t="s">
        <v>364</v>
      </c>
      <c r="BE176" s="355"/>
      <c r="BF176" s="139" t="s">
        <v>519</v>
      </c>
      <c r="BG176" s="42"/>
      <c r="BH176" s="63"/>
      <c r="BI176" s="64"/>
      <c r="BJ176" s="65"/>
      <c r="BK176" s="65"/>
      <c r="BL176" s="63"/>
      <c r="BM176" s="63"/>
      <c r="BN176" s="63"/>
      <c r="BO176" s="63"/>
      <c r="BP176" s="63"/>
      <c r="BQ176" s="63"/>
      <c r="BR176" s="63"/>
      <c r="BS176" s="63"/>
      <c r="BT176" s="63"/>
      <c r="BU176" s="63"/>
      <c r="BV176" s="66"/>
      <c r="BW176" s="65"/>
      <c r="BX176" s="65"/>
      <c r="BY176" s="65"/>
      <c r="BZ176" s="66"/>
      <c r="CA176" s="65"/>
      <c r="CB176" s="65"/>
      <c r="CC176" s="65"/>
      <c r="CD176" s="65"/>
      <c r="CE176" s="63"/>
      <c r="CF176" s="63"/>
      <c r="CG176" s="63"/>
      <c r="CH176" s="67"/>
      <c r="CI176" s="123"/>
    </row>
    <row r="177" spans="1:98" ht="15" x14ac:dyDescent="0.25">
      <c r="A177" s="556">
        <f t="shared" si="13"/>
        <v>0</v>
      </c>
      <c r="B177" s="140"/>
      <c r="C177" s="139" t="s">
        <v>522</v>
      </c>
      <c r="D177" s="42">
        <v>5</v>
      </c>
      <c r="E177" s="63">
        <v>880</v>
      </c>
      <c r="F177" s="64">
        <v>5.1460918325974268</v>
      </c>
      <c r="G177" s="65">
        <v>5.0762627425783649</v>
      </c>
      <c r="H177" s="65">
        <v>9.0095712216283008</v>
      </c>
      <c r="I177" s="63">
        <v>83.890639485184522</v>
      </c>
      <c r="J177" s="63">
        <v>80.840168201444286</v>
      </c>
      <c r="K177" s="63">
        <v>884.06342099399319</v>
      </c>
      <c r="L177" s="63">
        <v>127.31211617640642</v>
      </c>
      <c r="M177" s="63">
        <v>207.4392177770323</v>
      </c>
      <c r="N177" s="63">
        <v>340.76207790220337</v>
      </c>
      <c r="O177" s="63">
        <v>261.7078293939266</v>
      </c>
      <c r="P177" s="63">
        <v>66.719455334350798</v>
      </c>
      <c r="Q177" s="63">
        <v>67.591125158521137</v>
      </c>
      <c r="R177" s="63">
        <v>65.483244178218371</v>
      </c>
      <c r="S177" s="66">
        <v>115.49316255656333</v>
      </c>
      <c r="T177" s="65">
        <v>7.0179801999999993</v>
      </c>
      <c r="U177" s="65">
        <v>3.3935357881799995</v>
      </c>
      <c r="V177" s="65">
        <v>2.2090500000000004</v>
      </c>
      <c r="W177" s="66">
        <v>25.632089999999998</v>
      </c>
      <c r="X177" s="65">
        <v>0.22419666666666668</v>
      </c>
      <c r="Y177" s="65">
        <v>4.4925013333333341</v>
      </c>
      <c r="Z177" s="65">
        <v>1.6420300000000001</v>
      </c>
      <c r="AA177" s="65">
        <v>7.752402</v>
      </c>
      <c r="AB177" s="63">
        <v>75</v>
      </c>
      <c r="AC177" s="63">
        <v>46.60474</v>
      </c>
      <c r="AD177" s="63">
        <v>25.770942000000002</v>
      </c>
      <c r="AE177" s="67">
        <v>0.05</v>
      </c>
      <c r="AF177" s="123">
        <v>0.02</v>
      </c>
      <c r="BB177" s="371"/>
      <c r="BC177" s="347"/>
      <c r="BD177" s="140"/>
      <c r="BE177" s="139"/>
      <c r="BF177" s="139" t="s">
        <v>520</v>
      </c>
      <c r="BG177" s="42"/>
      <c r="BH177" s="63"/>
      <c r="BI177" s="64"/>
      <c r="BJ177" s="65"/>
      <c r="BK177" s="65"/>
      <c r="BL177" s="63"/>
      <c r="BM177" s="63"/>
      <c r="BN177" s="63"/>
      <c r="BO177" s="63"/>
      <c r="BP177" s="63"/>
      <c r="BQ177" s="63"/>
      <c r="BR177" s="63"/>
      <c r="BS177" s="63"/>
      <c r="BT177" s="63"/>
      <c r="BU177" s="63"/>
      <c r="BV177" s="66"/>
      <c r="BW177" s="65"/>
      <c r="BX177" s="65"/>
      <c r="BY177" s="65"/>
      <c r="BZ177" s="66"/>
      <c r="CA177" s="65"/>
      <c r="CB177" s="65"/>
      <c r="CC177" s="65"/>
      <c r="CD177" s="65"/>
      <c r="CE177" s="63"/>
      <c r="CF177" s="63"/>
      <c r="CG177" s="63"/>
      <c r="CH177" s="67"/>
      <c r="CI177" s="123"/>
    </row>
    <row r="178" spans="1:98" ht="15" x14ac:dyDescent="0.25">
      <c r="A178" s="556">
        <f t="shared" si="13"/>
        <v>0</v>
      </c>
      <c r="B178" s="143" t="str">
        <f>IF($BE$6=1,BD180,BD181)</f>
        <v>DT 2c+</v>
      </c>
      <c r="C178" s="144" t="s">
        <v>523</v>
      </c>
      <c r="D178" s="55">
        <v>1</v>
      </c>
      <c r="E178" s="78">
        <v>880</v>
      </c>
      <c r="F178" s="79">
        <v>5.6027729496337964</v>
      </c>
      <c r="G178" s="80">
        <v>5.6625531673995466</v>
      </c>
      <c r="H178" s="80">
        <v>9.6646727259471295</v>
      </c>
      <c r="I178" s="78">
        <v>94.246518116056677</v>
      </c>
      <c r="J178" s="78">
        <v>106.18058679014146</v>
      </c>
      <c r="K178" s="78">
        <v>869.64890048247594</v>
      </c>
      <c r="L178" s="78">
        <v>166.02544272249341</v>
      </c>
      <c r="M178" s="78">
        <v>192.50470574148991</v>
      </c>
      <c r="N178" s="78">
        <v>326.74168078305854</v>
      </c>
      <c r="O178" s="78">
        <v>242.56614906384323</v>
      </c>
      <c r="P178" s="78">
        <v>82.287734036147853</v>
      </c>
      <c r="Q178" s="78">
        <v>72.815294970097852</v>
      </c>
      <c r="R178" s="78">
        <v>69.101774353749747</v>
      </c>
      <c r="S178" s="81">
        <v>130.23601834919907</v>
      </c>
      <c r="T178" s="80">
        <v>10.240764227138047</v>
      </c>
      <c r="U178" s="80">
        <v>4.7363179216868252</v>
      </c>
      <c r="V178" s="80">
        <v>2.6336260978784534</v>
      </c>
      <c r="W178" s="81">
        <v>33.587768833509728</v>
      </c>
      <c r="X178" s="80">
        <v>0.21395666666666668</v>
      </c>
      <c r="Y178" s="80">
        <v>4.6521173333333321</v>
      </c>
      <c r="Z178" s="80">
        <v>2.6288046038363224</v>
      </c>
      <c r="AA178" s="80">
        <v>11.032866</v>
      </c>
      <c r="AB178" s="78">
        <v>200</v>
      </c>
      <c r="AC178" s="78">
        <v>77.515899999999988</v>
      </c>
      <c r="AD178" s="78">
        <v>33.330942</v>
      </c>
      <c r="AE178" s="82">
        <v>0.15</v>
      </c>
      <c r="AF178" s="125">
        <v>0.02</v>
      </c>
      <c r="BB178" s="371"/>
      <c r="BC178" s="347"/>
      <c r="BD178" s="140"/>
      <c r="BE178" s="139"/>
      <c r="BF178" s="139" t="s">
        <v>521</v>
      </c>
      <c r="BG178" s="42"/>
      <c r="BH178" s="63"/>
      <c r="BI178" s="64"/>
      <c r="BJ178" s="65"/>
      <c r="BK178" s="65"/>
      <c r="BL178" s="63"/>
      <c r="BM178" s="63"/>
      <c r="BN178" s="63"/>
      <c r="BO178" s="63"/>
      <c r="BP178" s="63"/>
      <c r="BQ178" s="63"/>
      <c r="BR178" s="63"/>
      <c r="BS178" s="63"/>
      <c r="BT178" s="63"/>
      <c r="BU178" s="63"/>
      <c r="BV178" s="66"/>
      <c r="BW178" s="65"/>
      <c r="BX178" s="65"/>
      <c r="BY178" s="65"/>
      <c r="BZ178" s="66"/>
      <c r="CA178" s="65"/>
      <c r="CB178" s="65"/>
      <c r="CC178" s="65"/>
      <c r="CD178" s="65"/>
      <c r="CE178" s="63"/>
      <c r="CF178" s="63"/>
      <c r="CG178" s="63"/>
      <c r="CH178" s="67"/>
      <c r="CI178" s="123"/>
    </row>
    <row r="179" spans="1:98" ht="15" x14ac:dyDescent="0.25">
      <c r="A179" s="556">
        <f t="shared" si="13"/>
        <v>0</v>
      </c>
      <c r="B179" s="140"/>
      <c r="C179" s="139" t="s">
        <v>524</v>
      </c>
      <c r="D179" s="42">
        <v>2</v>
      </c>
      <c r="E179" s="83">
        <v>880</v>
      </c>
      <c r="F179" s="84">
        <v>5.3083784107469061</v>
      </c>
      <c r="G179" s="85">
        <v>5.2864915326894382</v>
      </c>
      <c r="H179" s="85">
        <v>9.2412996276403128</v>
      </c>
      <c r="I179" s="83">
        <v>89.578325269916391</v>
      </c>
      <c r="J179" s="83">
        <v>97.442851999441814</v>
      </c>
      <c r="K179" s="83">
        <v>872.7737224524974</v>
      </c>
      <c r="L179" s="83">
        <v>152.63744400209976</v>
      </c>
      <c r="M179" s="83">
        <v>195.8434915003935</v>
      </c>
      <c r="N179" s="83">
        <v>332.79528245412229</v>
      </c>
      <c r="O179" s="83">
        <v>245.64840242024351</v>
      </c>
      <c r="P179" s="83">
        <v>84.896848525575024</v>
      </c>
      <c r="Q179" s="83">
        <v>69.68781239425148</v>
      </c>
      <c r="R179" s="83">
        <v>67.966691949120658</v>
      </c>
      <c r="S179" s="86">
        <v>127.14917328209768</v>
      </c>
      <c r="T179" s="85">
        <v>10.240764227138047</v>
      </c>
      <c r="U179" s="85">
        <v>4.4502348480890053</v>
      </c>
      <c r="V179" s="85">
        <v>2.4141118735285594</v>
      </c>
      <c r="W179" s="86">
        <v>32.957098900128202</v>
      </c>
      <c r="X179" s="85">
        <v>0.23211666666666667</v>
      </c>
      <c r="Y179" s="85">
        <v>4.9575733333333334</v>
      </c>
      <c r="Z179" s="85">
        <v>2.3652046038363221</v>
      </c>
      <c r="AA179" s="85">
        <v>9.9060030000000001</v>
      </c>
      <c r="AB179" s="83">
        <v>125</v>
      </c>
      <c r="AC179" s="83">
        <v>68.193789999999993</v>
      </c>
      <c r="AD179" s="83">
        <v>30.765941999999999</v>
      </c>
      <c r="AE179" s="87">
        <v>0.05</v>
      </c>
      <c r="AF179" s="126">
        <v>0.02</v>
      </c>
      <c r="AG179" s="52"/>
      <c r="AH179" s="52"/>
      <c r="AI179" s="52"/>
      <c r="AJ179" s="52"/>
      <c r="AK179" s="52"/>
      <c r="BB179" s="371"/>
      <c r="BC179" s="347"/>
      <c r="BD179" s="140"/>
      <c r="BE179" s="139"/>
      <c r="BF179" s="139" t="s">
        <v>522</v>
      </c>
      <c r="BG179" s="42"/>
      <c r="BH179" s="63"/>
      <c r="BI179" s="64"/>
      <c r="BJ179" s="65"/>
      <c r="BK179" s="65"/>
      <c r="BL179" s="63"/>
      <c r="BM179" s="63"/>
      <c r="BN179" s="63"/>
      <c r="BO179" s="63"/>
      <c r="BP179" s="63"/>
      <c r="BQ179" s="63"/>
      <c r="BR179" s="63"/>
      <c r="BS179" s="63"/>
      <c r="BT179" s="63"/>
      <c r="BU179" s="63"/>
      <c r="BV179" s="66"/>
      <c r="BW179" s="65"/>
      <c r="BX179" s="65"/>
      <c r="BY179" s="65"/>
      <c r="BZ179" s="66"/>
      <c r="CA179" s="65"/>
      <c r="CB179" s="65"/>
      <c r="CC179" s="65"/>
      <c r="CD179" s="65"/>
      <c r="CE179" s="63"/>
      <c r="CF179" s="63"/>
      <c r="CG179" s="63"/>
      <c r="CH179" s="67"/>
      <c r="CI179" s="123"/>
    </row>
    <row r="180" spans="1:98" ht="15" x14ac:dyDescent="0.25">
      <c r="A180" s="556">
        <f t="shared" si="13"/>
        <v>0</v>
      </c>
      <c r="B180" s="140"/>
      <c r="C180" s="139" t="s">
        <v>525</v>
      </c>
      <c r="D180" s="42">
        <v>3</v>
      </c>
      <c r="E180" s="83">
        <v>880</v>
      </c>
      <c r="F180" s="84">
        <v>4.9998999604154202</v>
      </c>
      <c r="G180" s="85">
        <v>4.887680457317118</v>
      </c>
      <c r="H180" s="85">
        <v>8.7990061702044109</v>
      </c>
      <c r="I180" s="83">
        <v>86.500632609271619</v>
      </c>
      <c r="J180" s="83">
        <v>96.495457439197281</v>
      </c>
      <c r="K180" s="83">
        <v>875.79501846484015</v>
      </c>
      <c r="L180" s="83">
        <v>151.19876242689321</v>
      </c>
      <c r="M180" s="83">
        <v>205.91637590525025</v>
      </c>
      <c r="N180" s="83">
        <v>361.43609403427445</v>
      </c>
      <c r="O180" s="83">
        <v>256.64845262539762</v>
      </c>
      <c r="P180" s="83">
        <v>83.122439226642427</v>
      </c>
      <c r="Q180" s="83">
        <v>65.954087352390459</v>
      </c>
      <c r="R180" s="83">
        <v>67.799375331510078</v>
      </c>
      <c r="S180" s="86">
        <v>124.16447559175558</v>
      </c>
      <c r="T180" s="85">
        <v>10.240764227138047</v>
      </c>
      <c r="U180" s="85">
        <v>4.1641517744911871</v>
      </c>
      <c r="V180" s="85">
        <v>2.2373109292000488</v>
      </c>
      <c r="W180" s="86">
        <v>31.425471919058769</v>
      </c>
      <c r="X180" s="85">
        <v>0.23987666666666665</v>
      </c>
      <c r="Y180" s="85">
        <v>5.0327893333333336</v>
      </c>
      <c r="Z180" s="85">
        <v>2.1302046038363223</v>
      </c>
      <c r="AA180" s="85">
        <v>8.9836380000000009</v>
      </c>
      <c r="AB180" s="83">
        <v>125</v>
      </c>
      <c r="AC180" s="83">
        <v>59.934559999999998</v>
      </c>
      <c r="AD180" s="83">
        <v>28.650941999999997</v>
      </c>
      <c r="AE180" s="87">
        <v>0.05</v>
      </c>
      <c r="AF180" s="126">
        <v>0.02</v>
      </c>
      <c r="AG180" s="52"/>
      <c r="AH180" s="52"/>
      <c r="AI180" s="52"/>
      <c r="AJ180" s="52"/>
      <c r="AK180" s="52"/>
      <c r="BB180" s="371"/>
      <c r="BC180" s="347"/>
      <c r="BD180" s="143" t="s">
        <v>369</v>
      </c>
      <c r="BE180" s="144"/>
      <c r="BF180" s="144" t="s">
        <v>523</v>
      </c>
      <c r="BG180" s="55"/>
      <c r="BH180" s="78"/>
      <c r="BI180" s="79"/>
      <c r="BJ180" s="80"/>
      <c r="BK180" s="80"/>
      <c r="BL180" s="78"/>
      <c r="BM180" s="78"/>
      <c r="BN180" s="78"/>
      <c r="BO180" s="78"/>
      <c r="BP180" s="78"/>
      <c r="BQ180" s="78"/>
      <c r="BR180" s="78"/>
      <c r="BS180" s="78"/>
      <c r="BT180" s="78"/>
      <c r="BU180" s="78"/>
      <c r="BV180" s="81"/>
      <c r="BW180" s="80"/>
      <c r="BX180" s="80"/>
      <c r="BY180" s="80"/>
      <c r="BZ180" s="81"/>
      <c r="CA180" s="80"/>
      <c r="CB180" s="80"/>
      <c r="CC180" s="80"/>
      <c r="CD180" s="80"/>
      <c r="CE180" s="78"/>
      <c r="CF180" s="78"/>
      <c r="CG180" s="78"/>
      <c r="CH180" s="82"/>
      <c r="CI180" s="125"/>
    </row>
    <row r="181" spans="1:98" ht="15" x14ac:dyDescent="0.25">
      <c r="A181" s="556">
        <f t="shared" si="13"/>
        <v>0</v>
      </c>
      <c r="B181" s="140"/>
      <c r="C181" s="139" t="s">
        <v>526</v>
      </c>
      <c r="D181" s="141">
        <v>4</v>
      </c>
      <c r="E181" s="83">
        <v>880</v>
      </c>
      <c r="F181" s="85">
        <v>4.747477454757731</v>
      </c>
      <c r="G181" s="85">
        <v>4.5667059395217189</v>
      </c>
      <c r="H181" s="85">
        <v>8.4285676364481432</v>
      </c>
      <c r="I181" s="83">
        <v>82.985968550281001</v>
      </c>
      <c r="J181" s="83">
        <v>91.644787298712629</v>
      </c>
      <c r="K181" s="83">
        <v>879.37627527429834</v>
      </c>
      <c r="L181" s="83">
        <v>143.79260445045776</v>
      </c>
      <c r="M181" s="83">
        <v>210.71689205868788</v>
      </c>
      <c r="N181" s="83">
        <v>372.45015603947326</v>
      </c>
      <c r="O181" s="83">
        <v>264.78776791085204</v>
      </c>
      <c r="P181" s="83">
        <v>80.882898246796728</v>
      </c>
      <c r="Q181" s="83">
        <v>63.024229229348435</v>
      </c>
      <c r="R181" s="83">
        <v>67.098853435503941</v>
      </c>
      <c r="S181" s="83">
        <v>120.63068524577322</v>
      </c>
      <c r="T181" s="85">
        <v>10.240764227138047</v>
      </c>
      <c r="U181" s="85">
        <v>3.8780687008933681</v>
      </c>
      <c r="V181" s="85">
        <v>2.1032232648929217</v>
      </c>
      <c r="W181" s="83">
        <v>28.992887890301436</v>
      </c>
      <c r="X181" s="85">
        <v>0.23723666666666668</v>
      </c>
      <c r="Y181" s="85">
        <v>4.8777653333333335</v>
      </c>
      <c r="Z181" s="85">
        <v>1.9238046038363223</v>
      </c>
      <c r="AA181" s="85">
        <v>8.2657710000000009</v>
      </c>
      <c r="AB181" s="83">
        <v>125</v>
      </c>
      <c r="AC181" s="83">
        <v>52.738209999999995</v>
      </c>
      <c r="AD181" s="83">
        <v>26.985942000000001</v>
      </c>
      <c r="AE181" s="87">
        <v>0.05</v>
      </c>
      <c r="AF181" s="126">
        <v>0.02</v>
      </c>
      <c r="AG181" s="52"/>
      <c r="AH181" s="52"/>
      <c r="AI181" s="52"/>
      <c r="AJ181" s="52"/>
      <c r="AK181" s="52"/>
      <c r="BB181" s="371"/>
      <c r="BC181" s="347"/>
      <c r="BD181" s="138" t="s">
        <v>371</v>
      </c>
      <c r="BE181" s="355"/>
      <c r="BF181" s="139" t="s">
        <v>524</v>
      </c>
      <c r="BG181" s="42"/>
      <c r="BH181" s="83"/>
      <c r="BI181" s="84"/>
      <c r="BJ181" s="85"/>
      <c r="BK181" s="85"/>
      <c r="BL181" s="83"/>
      <c r="BM181" s="83"/>
      <c r="BN181" s="83"/>
      <c r="BO181" s="83"/>
      <c r="BP181" s="83"/>
      <c r="BQ181" s="83"/>
      <c r="BR181" s="83"/>
      <c r="BS181" s="83"/>
      <c r="BT181" s="83"/>
      <c r="BU181" s="83"/>
      <c r="BV181" s="86"/>
      <c r="BW181" s="85"/>
      <c r="BX181" s="85"/>
      <c r="BY181" s="85"/>
      <c r="BZ181" s="86"/>
      <c r="CA181" s="85"/>
      <c r="CB181" s="85"/>
      <c r="CC181" s="85"/>
      <c r="CD181" s="85"/>
      <c r="CE181" s="83"/>
      <c r="CF181" s="83"/>
      <c r="CG181" s="83"/>
      <c r="CH181" s="87"/>
      <c r="CI181" s="126"/>
      <c r="CJ181" s="52"/>
      <c r="CK181" s="52"/>
      <c r="CL181" s="52"/>
      <c r="CM181" s="52"/>
      <c r="CN181" s="52"/>
    </row>
    <row r="182" spans="1:98" ht="15.75" thickBot="1" x14ac:dyDescent="0.3">
      <c r="A182" s="557">
        <f t="shared" si="13"/>
        <v>0</v>
      </c>
      <c r="B182" s="146"/>
      <c r="C182" s="151" t="s">
        <v>527</v>
      </c>
      <c r="D182" s="147">
        <v>5</v>
      </c>
      <c r="E182" s="148">
        <v>880</v>
      </c>
      <c r="F182" s="95">
        <v>4.2072513356403833</v>
      </c>
      <c r="G182" s="95">
        <v>3.8926546511417737</v>
      </c>
      <c r="H182" s="95">
        <v>7.6141728214476778</v>
      </c>
      <c r="I182" s="93">
        <v>76.61118959970679</v>
      </c>
      <c r="J182" s="93">
        <v>87.225864631346042</v>
      </c>
      <c r="K182" s="93">
        <v>881.32034254824714</v>
      </c>
      <c r="L182" s="93">
        <v>137.04798191963349</v>
      </c>
      <c r="M182" s="93">
        <v>220.94545661480305</v>
      </c>
      <c r="N182" s="93">
        <v>397.5371316360646</v>
      </c>
      <c r="O182" s="93">
        <v>277.09410163334985</v>
      </c>
      <c r="P182" s="93">
        <v>78.607741376967994</v>
      </c>
      <c r="Q182" s="93">
        <v>56.652253474635991</v>
      </c>
      <c r="R182" s="93">
        <v>66.45619768999407</v>
      </c>
      <c r="S182" s="93">
        <v>118.62827971090327</v>
      </c>
      <c r="T182" s="95">
        <v>10.240764227138047</v>
      </c>
      <c r="U182" s="95">
        <v>3.591985627295549</v>
      </c>
      <c r="V182" s="95">
        <v>2.0118488806071775</v>
      </c>
      <c r="W182" s="93">
        <v>25.659346813856196</v>
      </c>
      <c r="X182" s="95">
        <v>0.22419666666666668</v>
      </c>
      <c r="Y182" s="95">
        <v>4.4925013333333341</v>
      </c>
      <c r="Z182" s="95">
        <v>1.7460046038363222</v>
      </c>
      <c r="AA182" s="95">
        <v>7.752402</v>
      </c>
      <c r="AB182" s="93">
        <v>75</v>
      </c>
      <c r="AC182" s="93">
        <v>46.60474</v>
      </c>
      <c r="AD182" s="93">
        <v>25.770942000000002</v>
      </c>
      <c r="AE182" s="97">
        <v>0.05</v>
      </c>
      <c r="AF182" s="130">
        <v>0.02</v>
      </c>
      <c r="AG182" s="52"/>
      <c r="AH182" s="52"/>
      <c r="AI182" s="52"/>
      <c r="AJ182" s="150"/>
      <c r="AK182" s="150"/>
      <c r="AL182" s="5"/>
      <c r="AM182" s="5"/>
      <c r="AN182" s="5"/>
      <c r="AO182" s="5"/>
      <c r="AP182" s="5"/>
      <c r="AQ182" s="5"/>
      <c r="BB182" s="371"/>
      <c r="BC182" s="347"/>
      <c r="BD182" s="140"/>
      <c r="BE182" s="139"/>
      <c r="BF182" s="139" t="s">
        <v>525</v>
      </c>
      <c r="BG182" s="42"/>
      <c r="BH182" s="83"/>
      <c r="BI182" s="84"/>
      <c r="BJ182" s="85"/>
      <c r="BK182" s="85"/>
      <c r="BL182" s="83"/>
      <c r="BM182" s="83"/>
      <c r="BN182" s="83"/>
      <c r="BO182" s="83"/>
      <c r="BP182" s="83"/>
      <c r="BQ182" s="83"/>
      <c r="BR182" s="83"/>
      <c r="BS182" s="83"/>
      <c r="BT182" s="83"/>
      <c r="BU182" s="83"/>
      <c r="BV182" s="86"/>
      <c r="BW182" s="85"/>
      <c r="BX182" s="85"/>
      <c r="BY182" s="85"/>
      <c r="BZ182" s="86"/>
      <c r="CA182" s="85"/>
      <c r="CB182" s="85"/>
      <c r="CC182" s="85"/>
      <c r="CD182" s="85"/>
      <c r="CE182" s="83"/>
      <c r="CF182" s="83"/>
      <c r="CG182" s="83"/>
      <c r="CH182" s="87"/>
      <c r="CI182" s="126"/>
      <c r="CJ182" s="52"/>
      <c r="CK182" s="52"/>
      <c r="CL182" s="52"/>
      <c r="CM182" s="52"/>
      <c r="CN182" s="52"/>
    </row>
    <row r="183" spans="1:98" ht="15" customHeight="1" x14ac:dyDescent="0.25">
      <c r="A183" s="555" t="str">
        <f>IF($BE$6=1,BB185,BC185)</f>
        <v>espèces pures séchées</v>
      </c>
      <c r="B183" s="135" t="str">
        <f>IF($BE$6=1,BD185,BD186)</f>
        <v>Dactyle 2c+</v>
      </c>
      <c r="C183" s="136" t="s">
        <v>528</v>
      </c>
      <c r="D183" s="31">
        <v>1</v>
      </c>
      <c r="E183" s="102">
        <v>880</v>
      </c>
      <c r="F183" s="101">
        <v>5.515579416899496</v>
      </c>
      <c r="G183" s="101">
        <v>5.5099346435877541</v>
      </c>
      <c r="H183" s="101">
        <v>9.5838828433846182</v>
      </c>
      <c r="I183" s="102">
        <v>93.694258580971379</v>
      </c>
      <c r="J183" s="102">
        <v>104.64390313252892</v>
      </c>
      <c r="K183" s="102">
        <v>894.10667895849599</v>
      </c>
      <c r="L183" s="102">
        <v>163.75459479604768</v>
      </c>
      <c r="M183" s="102">
        <v>279.82459906791047</v>
      </c>
      <c r="N183" s="102">
        <v>535.14475361580037</v>
      </c>
      <c r="O183" s="102">
        <v>310.7096707069158</v>
      </c>
      <c r="P183" s="102">
        <v>75.957037037037026</v>
      </c>
      <c r="Q183" s="102">
        <v>70.293992183246218</v>
      </c>
      <c r="R183" s="102">
        <v>68.56113715132787</v>
      </c>
      <c r="S183" s="102">
        <v>105.64513920994945</v>
      </c>
      <c r="T183" s="101">
        <v>3.77</v>
      </c>
      <c r="U183" s="101">
        <v>4.6226875794418811</v>
      </c>
      <c r="V183" s="101">
        <v>2.15</v>
      </c>
      <c r="W183" s="102">
        <v>44.14401420897557</v>
      </c>
      <c r="X183" s="101"/>
      <c r="Y183" s="101"/>
      <c r="Z183" s="101"/>
      <c r="AA183" s="101"/>
      <c r="AB183" s="101"/>
      <c r="AC183" s="101"/>
      <c r="AD183" s="101"/>
      <c r="AE183" s="101"/>
      <c r="AF183" s="104"/>
      <c r="AG183" s="52"/>
      <c r="AH183" s="52"/>
      <c r="AI183" s="52"/>
      <c r="AJ183" s="52"/>
      <c r="AK183" s="52"/>
      <c r="BB183" s="371"/>
      <c r="BC183" s="347"/>
      <c r="BD183" s="140"/>
      <c r="BE183" s="139"/>
      <c r="BF183" s="139" t="s">
        <v>526</v>
      </c>
      <c r="BG183" s="141"/>
      <c r="BH183" s="83"/>
      <c r="BI183" s="85"/>
      <c r="BJ183" s="85"/>
      <c r="BK183" s="85"/>
      <c r="BL183" s="83"/>
      <c r="BM183" s="83"/>
      <c r="BN183" s="83"/>
      <c r="BO183" s="83"/>
      <c r="BP183" s="83"/>
      <c r="BQ183" s="83"/>
      <c r="BR183" s="83"/>
      <c r="BS183" s="83"/>
      <c r="BT183" s="83"/>
      <c r="BU183" s="83"/>
      <c r="BV183" s="83"/>
      <c r="BW183" s="85"/>
      <c r="BX183" s="85"/>
      <c r="BY183" s="85"/>
      <c r="BZ183" s="83"/>
      <c r="CA183" s="85"/>
      <c r="CB183" s="85"/>
      <c r="CC183" s="85"/>
      <c r="CD183" s="85"/>
      <c r="CE183" s="83"/>
      <c r="CF183" s="83"/>
      <c r="CG183" s="83"/>
      <c r="CH183" s="87"/>
      <c r="CI183" s="126"/>
      <c r="CJ183" s="52"/>
      <c r="CK183" s="52"/>
      <c r="CL183" s="52"/>
      <c r="CM183" s="52"/>
      <c r="CN183" s="52"/>
    </row>
    <row r="184" spans="1:98" ht="15.75" customHeight="1" thickBot="1" x14ac:dyDescent="0.3">
      <c r="A184" s="556" t="str">
        <f t="shared" ref="A184:A217" si="14">IF($BE$6=1,BB185,BB186)</f>
        <v>espèces pures séchées</v>
      </c>
      <c r="B184" s="140"/>
      <c r="C184" s="139" t="s">
        <v>529</v>
      </c>
      <c r="D184" s="42">
        <v>2</v>
      </c>
      <c r="E184" s="63">
        <v>880</v>
      </c>
      <c r="F184" s="65">
        <v>5.3798476395057149</v>
      </c>
      <c r="G184" s="65">
        <v>5.3330470632694347</v>
      </c>
      <c r="H184" s="65">
        <v>9.3915920278696792</v>
      </c>
      <c r="I184" s="63">
        <v>90.257254435974275</v>
      </c>
      <c r="J184" s="63">
        <v>94.69983773555677</v>
      </c>
      <c r="K184" s="63">
        <v>901.93144762954807</v>
      </c>
      <c r="L184" s="63">
        <v>148.55855284009422</v>
      </c>
      <c r="M184" s="63">
        <v>286.0264285714286</v>
      </c>
      <c r="N184" s="63">
        <v>536.81211067193681</v>
      </c>
      <c r="O184" s="63">
        <v>313.98862815884473</v>
      </c>
      <c r="P184" s="63">
        <v>71.99633333333334</v>
      </c>
      <c r="Q184" s="63">
        <v>68.800519808907609</v>
      </c>
      <c r="R184" s="63">
        <v>67.190101159172897</v>
      </c>
      <c r="S184" s="63">
        <v>97.901322580645157</v>
      </c>
      <c r="T184" s="65">
        <v>4.26</v>
      </c>
      <c r="U184" s="65">
        <v>4.2905786235476278</v>
      </c>
      <c r="V184" s="65">
        <v>2.09</v>
      </c>
      <c r="W184" s="63">
        <v>35.340500545561717</v>
      </c>
      <c r="X184" s="65"/>
      <c r="Y184" s="65"/>
      <c r="Z184" s="65"/>
      <c r="AA184" s="65"/>
      <c r="AB184" s="65"/>
      <c r="AC184" s="65"/>
      <c r="AD184" s="65"/>
      <c r="AE184" s="65"/>
      <c r="AF184" s="69"/>
      <c r="BB184" s="372"/>
      <c r="BC184" s="348"/>
      <c r="BD184" s="146"/>
      <c r="BE184" s="151"/>
      <c r="BF184" s="151" t="s">
        <v>527</v>
      </c>
      <c r="BG184" s="147"/>
      <c r="BH184" s="148"/>
      <c r="BI184" s="95"/>
      <c r="BJ184" s="95"/>
      <c r="BK184" s="95"/>
      <c r="BL184" s="93"/>
      <c r="BM184" s="93"/>
      <c r="BN184" s="93"/>
      <c r="BO184" s="93"/>
      <c r="BP184" s="93"/>
      <c r="BQ184" s="93"/>
      <c r="BR184" s="93"/>
      <c r="BS184" s="93"/>
      <c r="BT184" s="93"/>
      <c r="BU184" s="93"/>
      <c r="BV184" s="93"/>
      <c r="BW184" s="95"/>
      <c r="BX184" s="95"/>
      <c r="BY184" s="95"/>
      <c r="BZ184" s="93"/>
      <c r="CA184" s="95"/>
      <c r="CB184" s="95"/>
      <c r="CC184" s="95"/>
      <c r="CD184" s="95"/>
      <c r="CE184" s="93"/>
      <c r="CF184" s="93"/>
      <c r="CG184" s="93"/>
      <c r="CH184" s="97"/>
      <c r="CI184" s="130"/>
      <c r="CJ184" s="52"/>
      <c r="CK184" s="52"/>
      <c r="CL184" s="52"/>
      <c r="CM184" s="150"/>
      <c r="CN184" s="150"/>
      <c r="CO184" s="5"/>
      <c r="CP184" s="5"/>
      <c r="CQ184" s="5"/>
      <c r="CR184" s="5"/>
      <c r="CS184" s="5"/>
      <c r="CT184" s="5"/>
    </row>
    <row r="185" spans="1:98" ht="15" customHeight="1" x14ac:dyDescent="0.25">
      <c r="A185" s="556">
        <f t="shared" si="14"/>
        <v>0</v>
      </c>
      <c r="B185" s="140"/>
      <c r="C185" s="139" t="s">
        <v>530</v>
      </c>
      <c r="D185" s="42">
        <v>3</v>
      </c>
      <c r="E185" s="63">
        <v>880</v>
      </c>
      <c r="F185" s="65">
        <v>5.0530752747834704</v>
      </c>
      <c r="G185" s="65">
        <v>4.9202865286759794</v>
      </c>
      <c r="H185" s="65">
        <v>8.9121109817330915</v>
      </c>
      <c r="I185" s="63">
        <v>83.725082016472726</v>
      </c>
      <c r="J185" s="63">
        <v>81.688665942419192</v>
      </c>
      <c r="K185" s="63">
        <v>907.29792612566234</v>
      </c>
      <c r="L185" s="63">
        <v>128.70904109589043</v>
      </c>
      <c r="M185" s="63">
        <v>314.27313983306811</v>
      </c>
      <c r="N185" s="63">
        <v>566.7588643396665</v>
      </c>
      <c r="O185" s="63">
        <v>341.79658992139832</v>
      </c>
      <c r="P185" s="63">
        <v>70.251698113207553</v>
      </c>
      <c r="Q185" s="63">
        <v>65.170378203212152</v>
      </c>
      <c r="R185" s="63">
        <v>65.301050210602753</v>
      </c>
      <c r="S185" s="63">
        <v>92.56172722421914</v>
      </c>
      <c r="T185" s="65">
        <v>4.5599999999999996</v>
      </c>
      <c r="U185" s="65">
        <v>3.9276999999999997</v>
      </c>
      <c r="V185" s="65">
        <v>2.04</v>
      </c>
      <c r="W185" s="63">
        <v>32.645648273378221</v>
      </c>
      <c r="X185" s="65"/>
      <c r="Y185" s="65"/>
      <c r="Z185" s="65"/>
      <c r="AA185" s="65"/>
      <c r="AB185" s="65"/>
      <c r="AC185" s="65"/>
      <c r="AD185" s="65"/>
      <c r="AE185" s="65"/>
      <c r="AF185" s="69"/>
      <c r="BB185" s="373" t="s">
        <v>975</v>
      </c>
      <c r="BC185" s="373" t="s">
        <v>976</v>
      </c>
      <c r="BD185" s="135" t="s">
        <v>376</v>
      </c>
      <c r="BE185" s="136"/>
      <c r="BF185" s="136" t="s">
        <v>528</v>
      </c>
      <c r="BG185" s="31"/>
      <c r="BH185" s="102"/>
      <c r="BI185" s="101"/>
      <c r="BJ185" s="101"/>
      <c r="BK185" s="101"/>
      <c r="BL185" s="102"/>
      <c r="BM185" s="102"/>
      <c r="BN185" s="102"/>
      <c r="BO185" s="102"/>
      <c r="BP185" s="102"/>
      <c r="BQ185" s="102"/>
      <c r="BR185" s="102"/>
      <c r="BS185" s="102"/>
      <c r="BT185" s="102"/>
      <c r="BU185" s="102"/>
      <c r="BV185" s="102"/>
      <c r="BW185" s="101"/>
      <c r="BX185" s="101"/>
      <c r="BY185" s="101"/>
      <c r="BZ185" s="102"/>
      <c r="CA185" s="101"/>
      <c r="CB185" s="101"/>
      <c r="CC185" s="101"/>
      <c r="CD185" s="101"/>
      <c r="CE185" s="101"/>
      <c r="CF185" s="101"/>
      <c r="CG185" s="101"/>
      <c r="CH185" s="101"/>
      <c r="CI185" s="104"/>
      <c r="CJ185" s="52"/>
      <c r="CK185" s="52"/>
      <c r="CL185" s="52"/>
      <c r="CM185" s="52"/>
      <c r="CN185" s="52"/>
    </row>
    <row r="186" spans="1:98" ht="15" x14ac:dyDescent="0.25">
      <c r="A186" s="556">
        <f t="shared" si="14"/>
        <v>0</v>
      </c>
      <c r="B186" s="140"/>
      <c r="C186" s="139" t="s">
        <v>531</v>
      </c>
      <c r="D186" s="42">
        <v>4</v>
      </c>
      <c r="E186" s="63">
        <v>880</v>
      </c>
      <c r="F186" s="65">
        <v>4.6580963870911933</v>
      </c>
      <c r="G186" s="65">
        <v>4.4310572109205459</v>
      </c>
      <c r="H186" s="65">
        <v>8.3178018240342393</v>
      </c>
      <c r="I186" s="63">
        <v>76.131970924295516</v>
      </c>
      <c r="J186" s="63">
        <v>69.323952372369092</v>
      </c>
      <c r="K186" s="63">
        <v>908.59350655021831</v>
      </c>
      <c r="L186" s="63">
        <v>109.8419512195122</v>
      </c>
      <c r="M186" s="63">
        <v>324.7014620689655</v>
      </c>
      <c r="N186" s="63">
        <v>592.94130232558132</v>
      </c>
      <c r="O186" s="63">
        <v>358.43101910828028</v>
      </c>
      <c r="P186" s="63">
        <v>67.201584905660368</v>
      </c>
      <c r="Q186" s="63">
        <v>60.730812231735712</v>
      </c>
      <c r="R186" s="63">
        <v>63.382396697267794</v>
      </c>
      <c r="S186" s="63">
        <v>91.162523809523805</v>
      </c>
      <c r="T186" s="65">
        <v>4.67</v>
      </c>
      <c r="U186" s="65">
        <v>3.928050799757727</v>
      </c>
      <c r="V186" s="65">
        <v>2.0099999999999998</v>
      </c>
      <c r="W186" s="63">
        <v>31.533000000000001</v>
      </c>
      <c r="X186" s="65"/>
      <c r="Y186" s="65"/>
      <c r="Z186" s="65"/>
      <c r="AA186" s="65"/>
      <c r="AB186" s="65"/>
      <c r="AC186" s="65"/>
      <c r="AD186" s="65"/>
      <c r="AE186" s="65"/>
      <c r="AF186" s="69"/>
      <c r="BB186" s="371"/>
      <c r="BC186" s="347"/>
      <c r="BD186" s="138" t="s">
        <v>378</v>
      </c>
      <c r="BE186" s="355"/>
      <c r="BF186" s="139" t="s">
        <v>529</v>
      </c>
      <c r="BG186" s="42"/>
      <c r="BH186" s="63"/>
      <c r="BI186" s="65"/>
      <c r="BJ186" s="65"/>
      <c r="BK186" s="65"/>
      <c r="BL186" s="63"/>
      <c r="BM186" s="63"/>
      <c r="BN186" s="63"/>
      <c r="BO186" s="63"/>
      <c r="BP186" s="63"/>
      <c r="BQ186" s="63"/>
      <c r="BR186" s="63"/>
      <c r="BS186" s="63"/>
      <c r="BT186" s="63"/>
      <c r="BU186" s="63"/>
      <c r="BV186" s="63"/>
      <c r="BW186" s="65"/>
      <c r="BX186" s="65"/>
      <c r="BY186" s="65"/>
      <c r="BZ186" s="63"/>
      <c r="CA186" s="65"/>
      <c r="CB186" s="65"/>
      <c r="CC186" s="65"/>
      <c r="CD186" s="65"/>
      <c r="CE186" s="65"/>
      <c r="CF186" s="65"/>
      <c r="CG186" s="65"/>
      <c r="CH186" s="65"/>
      <c r="CI186" s="69"/>
    </row>
    <row r="187" spans="1:98" ht="15" x14ac:dyDescent="0.25">
      <c r="A187" s="556">
        <f t="shared" si="14"/>
        <v>0</v>
      </c>
      <c r="B187" s="140"/>
      <c r="C187" s="139" t="s">
        <v>532</v>
      </c>
      <c r="D187" s="42">
        <v>5</v>
      </c>
      <c r="E187" s="63">
        <v>880</v>
      </c>
      <c r="F187" s="65">
        <v>4.3926719495654734</v>
      </c>
      <c r="G187" s="65">
        <v>4.1079131387881391</v>
      </c>
      <c r="H187" s="65">
        <v>7.9099919545906596</v>
      </c>
      <c r="I187" s="63">
        <v>68.00639800014531</v>
      </c>
      <c r="J187" s="63">
        <v>53.044773562476749</v>
      </c>
      <c r="K187" s="63">
        <v>912.91472010869563</v>
      </c>
      <c r="L187" s="63">
        <v>84.9296361626416</v>
      </c>
      <c r="M187" s="63">
        <v>354.23602967399893</v>
      </c>
      <c r="N187" s="63">
        <v>643.2427057260627</v>
      </c>
      <c r="O187" s="63">
        <v>397.78119108095393</v>
      </c>
      <c r="P187" s="63">
        <v>57.140486400980016</v>
      </c>
      <c r="Q187" s="63">
        <v>57.469536768020127</v>
      </c>
      <c r="R187" s="63">
        <v>60.561084480593038</v>
      </c>
      <c r="S187" s="63">
        <v>86.675531249999992</v>
      </c>
      <c r="T187" s="65">
        <v>4.58</v>
      </c>
      <c r="U187" s="65">
        <v>3.5391051994977252</v>
      </c>
      <c r="V187" s="65">
        <v>1.99</v>
      </c>
      <c r="W187" s="63">
        <v>32.093650226131587</v>
      </c>
      <c r="X187" s="65"/>
      <c r="Y187" s="65"/>
      <c r="Z187" s="65"/>
      <c r="AA187" s="65"/>
      <c r="AB187" s="65"/>
      <c r="AC187" s="65"/>
      <c r="AD187" s="65"/>
      <c r="AE187" s="65"/>
      <c r="AF187" s="69"/>
      <c r="BB187" s="371"/>
      <c r="BC187" s="347"/>
      <c r="BD187" s="140"/>
      <c r="BE187" s="139"/>
      <c r="BF187" s="139" t="s">
        <v>530</v>
      </c>
      <c r="BG187" s="42"/>
      <c r="BH187" s="63"/>
      <c r="BI187" s="65"/>
      <c r="BJ187" s="65"/>
      <c r="BK187" s="65"/>
      <c r="BL187" s="63"/>
      <c r="BM187" s="63"/>
      <c r="BN187" s="63"/>
      <c r="BO187" s="63"/>
      <c r="BP187" s="63"/>
      <c r="BQ187" s="63"/>
      <c r="BR187" s="63"/>
      <c r="BS187" s="63"/>
      <c r="BT187" s="63"/>
      <c r="BU187" s="63"/>
      <c r="BV187" s="63"/>
      <c r="BW187" s="65"/>
      <c r="BX187" s="65"/>
      <c r="BY187" s="65"/>
      <c r="BZ187" s="63"/>
      <c r="CA187" s="65"/>
      <c r="CB187" s="65"/>
      <c r="CC187" s="65"/>
      <c r="CD187" s="65"/>
      <c r="CE187" s="65"/>
      <c r="CF187" s="65"/>
      <c r="CG187" s="65"/>
      <c r="CH187" s="65"/>
      <c r="CI187" s="69"/>
    </row>
    <row r="188" spans="1:98" ht="15" x14ac:dyDescent="0.25">
      <c r="A188" s="556">
        <f t="shared" si="14"/>
        <v>0</v>
      </c>
      <c r="B188" s="143" t="str">
        <f>IF($BE$6=1,BD190,BD191)</f>
        <v>Ray-grass anglais 2c+</v>
      </c>
      <c r="C188" s="144" t="s">
        <v>533</v>
      </c>
      <c r="D188" s="55">
        <v>1</v>
      </c>
      <c r="E188" s="70">
        <v>880</v>
      </c>
      <c r="F188" s="72">
        <v>5.6093271530853865</v>
      </c>
      <c r="G188" s="72">
        <v>5.6325163152103306</v>
      </c>
      <c r="H188" s="72">
        <v>9.7157956871173745</v>
      </c>
      <c r="I188" s="70">
        <v>93.501333767896099</v>
      </c>
      <c r="J188" s="70">
        <v>99.818186814544958</v>
      </c>
      <c r="K188" s="70">
        <v>896.09736652242714</v>
      </c>
      <c r="L188" s="70">
        <v>156.36758691415258</v>
      </c>
      <c r="M188" s="70">
        <v>241.02409773087385</v>
      </c>
      <c r="N188" s="70">
        <v>447.17346582807772</v>
      </c>
      <c r="O188" s="70">
        <v>269.22453610429227</v>
      </c>
      <c r="P188" s="70">
        <v>113.95363331429719</v>
      </c>
      <c r="Q188" s="70">
        <v>71.463382304103078</v>
      </c>
      <c r="R188" s="70">
        <v>67.932950304092628</v>
      </c>
      <c r="S188" s="70">
        <v>103.56459041491236</v>
      </c>
      <c r="T188" s="72">
        <v>4.55</v>
      </c>
      <c r="U188" s="72">
        <v>4.4440803433071299</v>
      </c>
      <c r="V188" s="72">
        <v>2.0699999999999998</v>
      </c>
      <c r="W188" s="70">
        <v>39.758781537978876</v>
      </c>
      <c r="X188" s="72"/>
      <c r="Y188" s="72"/>
      <c r="Z188" s="72"/>
      <c r="AA188" s="72"/>
      <c r="AB188" s="72"/>
      <c r="AC188" s="72"/>
      <c r="AD188" s="72"/>
      <c r="AE188" s="72"/>
      <c r="AF188" s="76"/>
      <c r="BB188" s="371"/>
      <c r="BC188" s="347"/>
      <c r="BD188" s="140"/>
      <c r="BE188" s="139"/>
      <c r="BF188" s="139" t="s">
        <v>531</v>
      </c>
      <c r="BG188" s="42"/>
      <c r="BH188" s="63"/>
      <c r="BI188" s="65"/>
      <c r="BJ188" s="65"/>
      <c r="BK188" s="65"/>
      <c r="BL188" s="63"/>
      <c r="BM188" s="63"/>
      <c r="BN188" s="63"/>
      <c r="BO188" s="63"/>
      <c r="BP188" s="63"/>
      <c r="BQ188" s="63"/>
      <c r="BR188" s="63"/>
      <c r="BS188" s="63"/>
      <c r="BT188" s="63"/>
      <c r="BU188" s="63"/>
      <c r="BV188" s="63"/>
      <c r="BW188" s="65"/>
      <c r="BX188" s="65"/>
      <c r="BY188" s="65"/>
      <c r="BZ188" s="63"/>
      <c r="CA188" s="65"/>
      <c r="CB188" s="65"/>
      <c r="CC188" s="65"/>
      <c r="CD188" s="65"/>
      <c r="CE188" s="65"/>
      <c r="CF188" s="65"/>
      <c r="CG188" s="65"/>
      <c r="CH188" s="65"/>
      <c r="CI188" s="69"/>
    </row>
    <row r="189" spans="1:98" ht="15" x14ac:dyDescent="0.25">
      <c r="A189" s="556">
        <f t="shared" si="14"/>
        <v>0</v>
      </c>
      <c r="B189" s="140" t="str">
        <f>IF($BE$6=1,"",BD192)</f>
        <v/>
      </c>
      <c r="C189" s="139" t="s">
        <v>534</v>
      </c>
      <c r="D189" s="42">
        <v>2</v>
      </c>
      <c r="E189" s="43">
        <v>880</v>
      </c>
      <c r="F189" s="45">
        <v>5.5503748625029239</v>
      </c>
      <c r="G189" s="45">
        <v>5.5480884191302824</v>
      </c>
      <c r="H189" s="45">
        <v>9.6407282987974376</v>
      </c>
      <c r="I189" s="43">
        <v>92.099497983255844</v>
      </c>
      <c r="J189" s="43">
        <v>95.500412658891179</v>
      </c>
      <c r="K189" s="43">
        <v>904.03128193832595</v>
      </c>
      <c r="L189" s="43">
        <v>149.79141639742625</v>
      </c>
      <c r="M189" s="43">
        <v>242.67546046511626</v>
      </c>
      <c r="N189" s="43">
        <v>453.97051664864034</v>
      </c>
      <c r="O189" s="43">
        <v>273.97569230769233</v>
      </c>
      <c r="P189" s="43">
        <v>135.12344828451808</v>
      </c>
      <c r="Q189" s="43">
        <v>70.537609357924026</v>
      </c>
      <c r="R189" s="43">
        <v>67.266906411852318</v>
      </c>
      <c r="S189" s="43">
        <v>95.826130434782613</v>
      </c>
      <c r="T189" s="45">
        <v>4.6399999999999997</v>
      </c>
      <c r="U189" s="45">
        <v>3.9418097309665359</v>
      </c>
      <c r="V189" s="45">
        <v>2.16</v>
      </c>
      <c r="W189" s="43">
        <v>33.098079508222106</v>
      </c>
      <c r="X189" s="45"/>
      <c r="Y189" s="45"/>
      <c r="Z189" s="45"/>
      <c r="AA189" s="45"/>
      <c r="AB189" s="45"/>
      <c r="AC189" s="45"/>
      <c r="AD189" s="45"/>
      <c r="AE189" s="45"/>
      <c r="AF189" s="50"/>
      <c r="BB189" s="371"/>
      <c r="BC189" s="347"/>
      <c r="BD189" s="140"/>
      <c r="BE189" s="139"/>
      <c r="BF189" s="139" t="s">
        <v>532</v>
      </c>
      <c r="BG189" s="42"/>
      <c r="BH189" s="63"/>
      <c r="BI189" s="65"/>
      <c r="BJ189" s="65"/>
      <c r="BK189" s="65"/>
      <c r="BL189" s="63"/>
      <c r="BM189" s="63"/>
      <c r="BN189" s="63"/>
      <c r="BO189" s="63"/>
      <c r="BP189" s="63"/>
      <c r="BQ189" s="63"/>
      <c r="BR189" s="63"/>
      <c r="BS189" s="63"/>
      <c r="BT189" s="63"/>
      <c r="BU189" s="63"/>
      <c r="BV189" s="63"/>
      <c r="BW189" s="65"/>
      <c r="BX189" s="65"/>
      <c r="BY189" s="65"/>
      <c r="BZ189" s="63"/>
      <c r="CA189" s="65"/>
      <c r="CB189" s="65"/>
      <c r="CC189" s="65"/>
      <c r="CD189" s="65"/>
      <c r="CE189" s="65"/>
      <c r="CF189" s="65"/>
      <c r="CG189" s="65"/>
      <c r="CH189" s="65"/>
      <c r="CI189" s="69"/>
    </row>
    <row r="190" spans="1:98" ht="15" x14ac:dyDescent="0.25">
      <c r="A190" s="556">
        <f t="shared" si="14"/>
        <v>0</v>
      </c>
      <c r="B190" s="140"/>
      <c r="C190" s="139" t="s">
        <v>535</v>
      </c>
      <c r="D190" s="42">
        <v>3</v>
      </c>
      <c r="E190" s="43">
        <v>880</v>
      </c>
      <c r="F190" s="45">
        <v>5.3097012467500564</v>
      </c>
      <c r="G190" s="45">
        <v>5.2417592496820502</v>
      </c>
      <c r="H190" s="45">
        <v>9.291764053165581</v>
      </c>
      <c r="I190" s="43">
        <v>86.135515024769759</v>
      </c>
      <c r="J190" s="43">
        <v>81.818336669128627</v>
      </c>
      <c r="K190" s="43">
        <v>910.99123767798471</v>
      </c>
      <c r="L190" s="43">
        <v>128.92320000000001</v>
      </c>
      <c r="M190" s="43">
        <v>249.51775551676008</v>
      </c>
      <c r="N190" s="43">
        <v>489.31917398705815</v>
      </c>
      <c r="O190" s="43">
        <v>289.48042776908289</v>
      </c>
      <c r="P190" s="43">
        <v>123.21713797201622</v>
      </c>
      <c r="Q190" s="43">
        <v>67.674134396547103</v>
      </c>
      <c r="R190" s="43">
        <v>65.271903830822822</v>
      </c>
      <c r="S190" s="43">
        <v>88.908045977011497</v>
      </c>
      <c r="T190" s="45">
        <v>4.6399999999999997</v>
      </c>
      <c r="U190" s="45">
        <v>3.6302318189785878</v>
      </c>
      <c r="V190" s="45">
        <v>2.16</v>
      </c>
      <c r="W190" s="43">
        <v>29.027634683976355</v>
      </c>
      <c r="X190" s="45"/>
      <c r="Y190" s="45"/>
      <c r="Z190" s="45"/>
      <c r="AA190" s="45"/>
      <c r="AB190" s="45"/>
      <c r="AC190" s="45"/>
      <c r="AD190" s="45"/>
      <c r="AE190" s="45"/>
      <c r="AF190" s="50"/>
      <c r="BB190" s="371"/>
      <c r="BC190" s="347"/>
      <c r="BD190" s="143" t="s">
        <v>383</v>
      </c>
      <c r="BE190" s="144"/>
      <c r="BF190" s="144" t="s">
        <v>533</v>
      </c>
      <c r="BG190" s="55"/>
      <c r="BH190" s="70"/>
      <c r="BI190" s="72"/>
      <c r="BJ190" s="72"/>
      <c r="BK190" s="72"/>
      <c r="BL190" s="70"/>
      <c r="BM190" s="70"/>
      <c r="BN190" s="70"/>
      <c r="BO190" s="70"/>
      <c r="BP190" s="70"/>
      <c r="BQ190" s="70"/>
      <c r="BR190" s="70"/>
      <c r="BS190" s="70"/>
      <c r="BT190" s="70"/>
      <c r="BU190" s="70"/>
      <c r="BV190" s="70"/>
      <c r="BW190" s="72"/>
      <c r="BX190" s="72"/>
      <c r="BY190" s="72"/>
      <c r="BZ190" s="70"/>
      <c r="CA190" s="72"/>
      <c r="CB190" s="72"/>
      <c r="CC190" s="72"/>
      <c r="CD190" s="72"/>
      <c r="CE190" s="72"/>
      <c r="CF190" s="72"/>
      <c r="CG190" s="72"/>
      <c r="CH190" s="72"/>
      <c r="CI190" s="76"/>
    </row>
    <row r="191" spans="1:98" ht="15" x14ac:dyDescent="0.25">
      <c r="A191" s="556">
        <f t="shared" si="14"/>
        <v>0</v>
      </c>
      <c r="B191" s="140"/>
      <c r="C191" s="139" t="s">
        <v>536</v>
      </c>
      <c r="D191" s="42">
        <v>4</v>
      </c>
      <c r="E191" s="43">
        <v>880</v>
      </c>
      <c r="F191" s="45">
        <v>5.1510018054204041</v>
      </c>
      <c r="G191" s="45">
        <v>5.0383966483401474</v>
      </c>
      <c r="H191" s="45">
        <v>9.0618763002090823</v>
      </c>
      <c r="I191" s="43">
        <v>81.885685951557221</v>
      </c>
      <c r="J191" s="43">
        <v>72.724423679046055</v>
      </c>
      <c r="K191" s="43">
        <v>917.16914676173758</v>
      </c>
      <c r="L191" s="43">
        <v>115.07129999999999</v>
      </c>
      <c r="M191" s="43">
        <v>263.10349634363018</v>
      </c>
      <c r="N191" s="43">
        <v>524.32845665961952</v>
      </c>
      <c r="O191" s="43">
        <v>313.07046564885491</v>
      </c>
      <c r="P191" s="43">
        <v>108.56379517966683</v>
      </c>
      <c r="Q191" s="43">
        <v>65.557125829574289</v>
      </c>
      <c r="R191" s="43">
        <v>63.817567950001212</v>
      </c>
      <c r="S191" s="43">
        <v>82.755804106813201</v>
      </c>
      <c r="T191" s="45">
        <v>4.55</v>
      </c>
      <c r="U191" s="45">
        <v>3.5917000000000003</v>
      </c>
      <c r="V191" s="45">
        <v>2.0699999999999998</v>
      </c>
      <c r="W191" s="43">
        <v>28.792800000000007</v>
      </c>
      <c r="X191" s="45"/>
      <c r="Y191" s="45"/>
      <c r="Z191" s="45"/>
      <c r="AA191" s="45"/>
      <c r="AB191" s="45"/>
      <c r="AC191" s="45"/>
      <c r="AD191" s="45"/>
      <c r="AE191" s="45"/>
      <c r="AF191" s="50"/>
      <c r="BB191" s="371"/>
      <c r="BC191" s="347"/>
      <c r="BD191" s="138" t="s">
        <v>67</v>
      </c>
      <c r="BE191" s="355"/>
      <c r="BF191" s="139" t="s">
        <v>534</v>
      </c>
      <c r="BG191" s="42"/>
      <c r="BH191" s="43"/>
      <c r="BI191" s="45"/>
      <c r="BJ191" s="45"/>
      <c r="BK191" s="45"/>
      <c r="BL191" s="43"/>
      <c r="BM191" s="43"/>
      <c r="BN191" s="43"/>
      <c r="BO191" s="43"/>
      <c r="BP191" s="43"/>
      <c r="BQ191" s="43"/>
      <c r="BR191" s="43"/>
      <c r="BS191" s="43"/>
      <c r="BT191" s="43"/>
      <c r="BU191" s="43"/>
      <c r="BV191" s="43"/>
      <c r="BW191" s="45"/>
      <c r="BX191" s="45"/>
      <c r="BY191" s="45"/>
      <c r="BZ191" s="43"/>
      <c r="CA191" s="45"/>
      <c r="CB191" s="45"/>
      <c r="CC191" s="45"/>
      <c r="CD191" s="45"/>
      <c r="CE191" s="45"/>
      <c r="CF191" s="45"/>
      <c r="CG191" s="45"/>
      <c r="CH191" s="45"/>
      <c r="CI191" s="50"/>
    </row>
    <row r="192" spans="1:98" ht="15" x14ac:dyDescent="0.25">
      <c r="A192" s="556">
        <f t="shared" si="14"/>
        <v>0</v>
      </c>
      <c r="B192" s="140"/>
      <c r="C192" s="139" t="s">
        <v>537</v>
      </c>
      <c r="D192" s="42">
        <v>5</v>
      </c>
      <c r="E192" s="43">
        <v>880</v>
      </c>
      <c r="F192" s="45">
        <v>4.6068158000850126</v>
      </c>
      <c r="G192" s="45">
        <v>4.3546121126803303</v>
      </c>
      <c r="H192" s="45">
        <v>8.2524229452531248</v>
      </c>
      <c r="I192" s="43">
        <v>73.119416395567214</v>
      </c>
      <c r="J192" s="43">
        <v>61.406497799882189</v>
      </c>
      <c r="K192" s="43">
        <v>921.9913419913421</v>
      </c>
      <c r="L192" s="43">
        <v>97.79181924891634</v>
      </c>
      <c r="M192" s="43">
        <v>296.6296980236379</v>
      </c>
      <c r="N192" s="43">
        <v>579.53892951633748</v>
      </c>
      <c r="O192" s="43">
        <v>351.00413993278778</v>
      </c>
      <c r="P192" s="43">
        <v>93.393122988958226</v>
      </c>
      <c r="Q192" s="43">
        <v>59.386499213642779</v>
      </c>
      <c r="R192" s="43">
        <v>61.922161079901166</v>
      </c>
      <c r="S192" s="43">
        <v>77.89473684210526</v>
      </c>
      <c r="T192" s="45">
        <v>4.3600000000000003</v>
      </c>
      <c r="U192" s="45">
        <v>3.1373596965354245</v>
      </c>
      <c r="V192" s="45">
        <v>1.89</v>
      </c>
      <c r="W192" s="43">
        <v>26.713998995664401</v>
      </c>
      <c r="X192" s="45"/>
      <c r="Y192" s="45"/>
      <c r="Z192" s="45"/>
      <c r="AA192" s="45"/>
      <c r="AB192" s="45"/>
      <c r="AC192" s="45"/>
      <c r="AD192" s="45"/>
      <c r="AE192" s="45"/>
      <c r="AF192" s="50"/>
      <c r="BB192" s="371"/>
      <c r="BC192" s="347"/>
      <c r="BD192" s="138" t="s">
        <v>386</v>
      </c>
      <c r="BE192" s="355"/>
      <c r="BF192" s="139" t="s">
        <v>535</v>
      </c>
      <c r="BG192" s="42"/>
      <c r="BH192" s="43"/>
      <c r="BI192" s="45"/>
      <c r="BJ192" s="45"/>
      <c r="BK192" s="45"/>
      <c r="BL192" s="43"/>
      <c r="BM192" s="43"/>
      <c r="BN192" s="43"/>
      <c r="BO192" s="43"/>
      <c r="BP192" s="43"/>
      <c r="BQ192" s="43"/>
      <c r="BR192" s="43"/>
      <c r="BS192" s="43"/>
      <c r="BT192" s="43"/>
      <c r="BU192" s="43"/>
      <c r="BV192" s="43"/>
      <c r="BW192" s="45"/>
      <c r="BX192" s="45"/>
      <c r="BY192" s="45"/>
      <c r="BZ192" s="43"/>
      <c r="CA192" s="45"/>
      <c r="CB192" s="45"/>
      <c r="CC192" s="45"/>
      <c r="CD192" s="45"/>
      <c r="CE192" s="45"/>
      <c r="CF192" s="45"/>
      <c r="CG192" s="45"/>
      <c r="CH192" s="45"/>
      <c r="CI192" s="50"/>
    </row>
    <row r="193" spans="1:87" ht="15" x14ac:dyDescent="0.25">
      <c r="A193" s="556">
        <f t="shared" si="14"/>
        <v>0</v>
      </c>
      <c r="B193" s="143" t="str">
        <f>IF($BE$6=1,BD195,BD196)</f>
        <v>Ray-grass d'Italie 2c+</v>
      </c>
      <c r="C193" s="144" t="s">
        <v>538</v>
      </c>
      <c r="D193" s="55">
        <v>1</v>
      </c>
      <c r="E193" s="56">
        <v>880</v>
      </c>
      <c r="F193" s="58">
        <v>5.5586213422216453</v>
      </c>
      <c r="G193" s="58">
        <v>5.5754279902851795</v>
      </c>
      <c r="H193" s="58">
        <v>9.6346122805166043</v>
      </c>
      <c r="I193" s="56">
        <v>92.600507891052018</v>
      </c>
      <c r="J193" s="56">
        <v>98.407550989082722</v>
      </c>
      <c r="K193" s="56">
        <v>891.9826291703032</v>
      </c>
      <c r="L193" s="56">
        <v>154.19157615894042</v>
      </c>
      <c r="M193" s="56">
        <v>228.52941176470586</v>
      </c>
      <c r="N193" s="56">
        <v>449.09138340605136</v>
      </c>
      <c r="O193" s="56">
        <v>274.14047188798583</v>
      </c>
      <c r="P193" s="56">
        <v>139.61465498426602</v>
      </c>
      <c r="Q193" s="56">
        <v>71.232012102895155</v>
      </c>
      <c r="R193" s="56">
        <v>67.810958814134707</v>
      </c>
      <c r="S193" s="56">
        <v>107.66879842025683</v>
      </c>
      <c r="T193" s="58">
        <v>4.59</v>
      </c>
      <c r="U193" s="58">
        <v>4.7591411283555685</v>
      </c>
      <c r="V193" s="58">
        <v>2.2799999999999998</v>
      </c>
      <c r="W193" s="56">
        <v>42.877274023288322</v>
      </c>
      <c r="X193" s="58"/>
      <c r="Y193" s="58"/>
      <c r="Z193" s="58"/>
      <c r="AA193" s="58"/>
      <c r="AB193" s="58"/>
      <c r="AC193" s="58"/>
      <c r="AD193" s="58"/>
      <c r="AE193" s="58"/>
      <c r="AF193" s="62"/>
      <c r="BB193" s="371"/>
      <c r="BC193" s="347"/>
      <c r="BD193" s="140"/>
      <c r="BE193" s="139"/>
      <c r="BF193" s="139" t="s">
        <v>536</v>
      </c>
      <c r="BG193" s="42"/>
      <c r="BH193" s="43"/>
      <c r="BI193" s="45"/>
      <c r="BJ193" s="45"/>
      <c r="BK193" s="45"/>
      <c r="BL193" s="43"/>
      <c r="BM193" s="43"/>
      <c r="BN193" s="43"/>
      <c r="BO193" s="43"/>
      <c r="BP193" s="43"/>
      <c r="BQ193" s="43"/>
      <c r="BR193" s="43"/>
      <c r="BS193" s="43"/>
      <c r="BT193" s="43"/>
      <c r="BU193" s="43"/>
      <c r="BV193" s="43"/>
      <c r="BW193" s="45"/>
      <c r="BX193" s="45"/>
      <c r="BY193" s="45"/>
      <c r="BZ193" s="43"/>
      <c r="CA193" s="45"/>
      <c r="CB193" s="45"/>
      <c r="CC193" s="45"/>
      <c r="CD193" s="45"/>
      <c r="CE193" s="45"/>
      <c r="CF193" s="45"/>
      <c r="CG193" s="45"/>
      <c r="CH193" s="45"/>
      <c r="CI193" s="50"/>
    </row>
    <row r="194" spans="1:87" ht="15" x14ac:dyDescent="0.25">
      <c r="A194" s="556">
        <f t="shared" si="14"/>
        <v>0</v>
      </c>
      <c r="B194" s="140" t="str">
        <f>IF($BE$6=1,"",BD197)</f>
        <v/>
      </c>
      <c r="C194" s="139" t="s">
        <v>539</v>
      </c>
      <c r="D194" s="42">
        <v>2</v>
      </c>
      <c r="E194" s="63">
        <v>880</v>
      </c>
      <c r="F194" s="65">
        <v>5.4494727563092775</v>
      </c>
      <c r="G194" s="65">
        <v>5.4324117784615833</v>
      </c>
      <c r="H194" s="65">
        <v>9.4812087851634139</v>
      </c>
      <c r="I194" s="63">
        <v>88.264333763657504</v>
      </c>
      <c r="J194" s="63">
        <v>85.207600163828317</v>
      </c>
      <c r="K194" s="63">
        <v>901.80837348366276</v>
      </c>
      <c r="L194" s="63">
        <v>134.05660465116279</v>
      </c>
      <c r="M194" s="63">
        <v>251.48626548672564</v>
      </c>
      <c r="N194" s="63">
        <v>471.84288687782811</v>
      </c>
      <c r="O194" s="63">
        <v>282.09785882352941</v>
      </c>
      <c r="P194" s="63">
        <v>134.26412538765481</v>
      </c>
      <c r="Q194" s="63">
        <v>69.743470903796194</v>
      </c>
      <c r="R194" s="63">
        <v>65.882659154934217</v>
      </c>
      <c r="S194" s="63">
        <v>97.916164057316038</v>
      </c>
      <c r="T194" s="65">
        <v>4.45</v>
      </c>
      <c r="U194" s="65">
        <v>3.9965551286825591</v>
      </c>
      <c r="V194" s="65">
        <v>2.39</v>
      </c>
      <c r="W194" s="63">
        <v>34.48187213930111</v>
      </c>
      <c r="X194" s="65"/>
      <c r="Y194" s="65"/>
      <c r="Z194" s="65"/>
      <c r="AA194" s="65"/>
      <c r="AB194" s="65"/>
      <c r="AC194" s="65"/>
      <c r="AD194" s="65"/>
      <c r="AE194" s="65"/>
      <c r="AF194" s="69"/>
      <c r="BB194" s="371"/>
      <c r="BC194" s="347"/>
      <c r="BD194" s="140"/>
      <c r="BE194" s="139"/>
      <c r="BF194" s="139" t="s">
        <v>537</v>
      </c>
      <c r="BG194" s="42"/>
      <c r="BH194" s="43"/>
      <c r="BI194" s="45"/>
      <c r="BJ194" s="45"/>
      <c r="BK194" s="45"/>
      <c r="BL194" s="43"/>
      <c r="BM194" s="43"/>
      <c r="BN194" s="43"/>
      <c r="BO194" s="43"/>
      <c r="BP194" s="43"/>
      <c r="BQ194" s="43"/>
      <c r="BR194" s="43"/>
      <c r="BS194" s="43"/>
      <c r="BT194" s="43"/>
      <c r="BU194" s="43"/>
      <c r="BV194" s="43"/>
      <c r="BW194" s="45"/>
      <c r="BX194" s="45"/>
      <c r="BY194" s="45"/>
      <c r="BZ194" s="43"/>
      <c r="CA194" s="45"/>
      <c r="CB194" s="45"/>
      <c r="CC194" s="45"/>
      <c r="CD194" s="45"/>
      <c r="CE194" s="45"/>
      <c r="CF194" s="45"/>
      <c r="CG194" s="45"/>
      <c r="CH194" s="45"/>
      <c r="CI194" s="50"/>
    </row>
    <row r="195" spans="1:87" ht="15" x14ac:dyDescent="0.25">
      <c r="A195" s="556">
        <f t="shared" si="14"/>
        <v>0</v>
      </c>
      <c r="B195" s="140"/>
      <c r="C195" s="139" t="s">
        <v>540</v>
      </c>
      <c r="D195" s="42">
        <v>3</v>
      </c>
      <c r="E195" s="63">
        <v>880</v>
      </c>
      <c r="F195" s="65">
        <v>5.0397616885473395</v>
      </c>
      <c r="G195" s="65">
        <v>4.8977335919760163</v>
      </c>
      <c r="H195" s="65">
        <v>8.8982289868134732</v>
      </c>
      <c r="I195" s="63">
        <v>80.954461119948846</v>
      </c>
      <c r="J195" s="63">
        <v>72.980298345693825</v>
      </c>
      <c r="K195" s="63">
        <v>916.50904443559443</v>
      </c>
      <c r="L195" s="63">
        <v>115.45886051360721</v>
      </c>
      <c r="M195" s="63">
        <v>282.20887705725255</v>
      </c>
      <c r="N195" s="63">
        <v>525.43319860282168</v>
      </c>
      <c r="O195" s="63">
        <v>316.61591230522799</v>
      </c>
      <c r="P195" s="63">
        <v>114.68147027825486</v>
      </c>
      <c r="Q195" s="63">
        <v>64.422154740627249</v>
      </c>
      <c r="R195" s="63">
        <v>63.866129185841665</v>
      </c>
      <c r="S195" s="63">
        <v>83.452285692935249</v>
      </c>
      <c r="T195" s="65">
        <v>4.34</v>
      </c>
      <c r="U195" s="65">
        <v>3.5137970338110254</v>
      </c>
      <c r="V195" s="65">
        <v>2.38</v>
      </c>
      <c r="W195" s="63">
        <v>26.797501097183325</v>
      </c>
      <c r="X195" s="65"/>
      <c r="Y195" s="65"/>
      <c r="Z195" s="65"/>
      <c r="AA195" s="65"/>
      <c r="AB195" s="65"/>
      <c r="AC195" s="65"/>
      <c r="AD195" s="65"/>
      <c r="AE195" s="65"/>
      <c r="AF195" s="69"/>
      <c r="BB195" s="371"/>
      <c r="BC195" s="347"/>
      <c r="BD195" s="143" t="s">
        <v>390</v>
      </c>
      <c r="BE195" s="144"/>
      <c r="BF195" s="144" t="s">
        <v>538</v>
      </c>
      <c r="BG195" s="55"/>
      <c r="BH195" s="56"/>
      <c r="BI195" s="58"/>
      <c r="BJ195" s="58"/>
      <c r="BK195" s="58"/>
      <c r="BL195" s="56"/>
      <c r="BM195" s="56"/>
      <c r="BN195" s="56"/>
      <c r="BO195" s="56"/>
      <c r="BP195" s="56"/>
      <c r="BQ195" s="56"/>
      <c r="BR195" s="56"/>
      <c r="BS195" s="56"/>
      <c r="BT195" s="56"/>
      <c r="BU195" s="56"/>
      <c r="BV195" s="56"/>
      <c r="BW195" s="58"/>
      <c r="BX195" s="58"/>
      <c r="BY195" s="58"/>
      <c r="BZ195" s="56"/>
      <c r="CA195" s="58"/>
      <c r="CB195" s="58"/>
      <c r="CC195" s="58"/>
      <c r="CD195" s="58"/>
      <c r="CE195" s="58"/>
      <c r="CF195" s="58"/>
      <c r="CG195" s="58"/>
      <c r="CH195" s="58"/>
      <c r="CI195" s="62"/>
    </row>
    <row r="196" spans="1:87" ht="15" x14ac:dyDescent="0.25">
      <c r="A196" s="556">
        <f t="shared" si="14"/>
        <v>0</v>
      </c>
      <c r="B196" s="140"/>
      <c r="C196" s="139" t="s">
        <v>541</v>
      </c>
      <c r="D196" s="42">
        <v>4</v>
      </c>
      <c r="E196" s="63">
        <v>880</v>
      </c>
      <c r="F196" s="65">
        <v>4.3432840882052179</v>
      </c>
      <c r="G196" s="65">
        <v>4.0220876643394003</v>
      </c>
      <c r="H196" s="65">
        <v>7.8571447359183431</v>
      </c>
      <c r="I196" s="63">
        <v>69.698696771501574</v>
      </c>
      <c r="J196" s="63">
        <v>58.538928199565859</v>
      </c>
      <c r="K196" s="63">
        <v>927.34209244061913</v>
      </c>
      <c r="L196" s="63">
        <v>93.418193548387094</v>
      </c>
      <c r="M196" s="63">
        <v>309.65693750845492</v>
      </c>
      <c r="N196" s="63">
        <v>591.97745443519966</v>
      </c>
      <c r="O196" s="63">
        <v>355.43106342031109</v>
      </c>
      <c r="P196" s="63">
        <v>115.43339680631924</v>
      </c>
      <c r="Q196" s="63">
        <v>56.231461329129168</v>
      </c>
      <c r="R196" s="63">
        <v>61.378231015060514</v>
      </c>
      <c r="S196" s="63">
        <v>72.802758222087547</v>
      </c>
      <c r="T196" s="65">
        <v>4.25</v>
      </c>
      <c r="U196" s="65">
        <v>3.0813256156820099</v>
      </c>
      <c r="V196" s="65">
        <v>2.2599999999999998</v>
      </c>
      <c r="W196" s="63">
        <v>22.59164569609219</v>
      </c>
      <c r="X196" s="65"/>
      <c r="Y196" s="65"/>
      <c r="Z196" s="65"/>
      <c r="AA196" s="65"/>
      <c r="AB196" s="65"/>
      <c r="AC196" s="65"/>
      <c r="AD196" s="65"/>
      <c r="AE196" s="65"/>
      <c r="AF196" s="69"/>
      <c r="BB196" s="371"/>
      <c r="BC196" s="347"/>
      <c r="BD196" s="138" t="s">
        <v>75</v>
      </c>
      <c r="BE196" s="355"/>
      <c r="BF196" s="139" t="s">
        <v>539</v>
      </c>
      <c r="BG196" s="42"/>
      <c r="BH196" s="63"/>
      <c r="BI196" s="65"/>
      <c r="BJ196" s="65"/>
      <c r="BK196" s="65"/>
      <c r="BL196" s="63"/>
      <c r="BM196" s="63"/>
      <c r="BN196" s="63"/>
      <c r="BO196" s="63"/>
      <c r="BP196" s="63"/>
      <c r="BQ196" s="63"/>
      <c r="BR196" s="63"/>
      <c r="BS196" s="63"/>
      <c r="BT196" s="63"/>
      <c r="BU196" s="63"/>
      <c r="BV196" s="63"/>
      <c r="BW196" s="65"/>
      <c r="BX196" s="65"/>
      <c r="BY196" s="65"/>
      <c r="BZ196" s="63"/>
      <c r="CA196" s="65"/>
      <c r="CB196" s="65"/>
      <c r="CC196" s="65"/>
      <c r="CD196" s="65"/>
      <c r="CE196" s="65"/>
      <c r="CF196" s="65"/>
      <c r="CG196" s="65"/>
      <c r="CH196" s="65"/>
      <c r="CI196" s="69"/>
    </row>
    <row r="197" spans="1:87" ht="15" x14ac:dyDescent="0.25">
      <c r="A197" s="556">
        <f t="shared" si="14"/>
        <v>0</v>
      </c>
      <c r="B197" s="140"/>
      <c r="C197" s="139" t="s">
        <v>542</v>
      </c>
      <c r="D197" s="42">
        <v>5</v>
      </c>
      <c r="E197" s="63">
        <v>880</v>
      </c>
      <c r="F197" s="65">
        <v>3.9157678693565838</v>
      </c>
      <c r="G197" s="65">
        <v>3.5048787991640324</v>
      </c>
      <c r="H197" s="65">
        <v>7.1895024472997155</v>
      </c>
      <c r="I197" s="63">
        <v>60.88212081650704</v>
      </c>
      <c r="J197" s="63">
        <v>45.691856353225248</v>
      </c>
      <c r="K197" s="63">
        <v>930.63887024990072</v>
      </c>
      <c r="L197" s="63">
        <v>73.648974358974371</v>
      </c>
      <c r="M197" s="63">
        <v>310.60350282075325</v>
      </c>
      <c r="N197" s="63">
        <v>590.10342990840263</v>
      </c>
      <c r="O197" s="63">
        <v>356.25767553515385</v>
      </c>
      <c r="P197" s="63">
        <v>100.22176853227097</v>
      </c>
      <c r="Q197" s="63">
        <v>51.271581251171035</v>
      </c>
      <c r="R197" s="63">
        <v>59.044797017158338</v>
      </c>
      <c r="S197" s="63">
        <v>69.51608079122947</v>
      </c>
      <c r="T197" s="65">
        <v>4.1900000000000004</v>
      </c>
      <c r="U197" s="65">
        <v>2.4733913601666626</v>
      </c>
      <c r="V197" s="65">
        <v>2.0099999999999998</v>
      </c>
      <c r="W197" s="63">
        <v>19.063690215961753</v>
      </c>
      <c r="X197" s="65"/>
      <c r="Y197" s="65"/>
      <c r="Z197" s="65"/>
      <c r="AA197" s="65"/>
      <c r="AB197" s="65"/>
      <c r="AC197" s="65"/>
      <c r="AD197" s="65"/>
      <c r="AE197" s="65"/>
      <c r="AF197" s="69"/>
      <c r="BB197" s="371"/>
      <c r="BC197" s="347"/>
      <c r="BD197" s="138" t="s">
        <v>386</v>
      </c>
      <c r="BE197" s="355"/>
      <c r="BF197" s="139" t="s">
        <v>540</v>
      </c>
      <c r="BG197" s="42"/>
      <c r="BH197" s="63"/>
      <c r="BI197" s="65"/>
      <c r="BJ197" s="65"/>
      <c r="BK197" s="65"/>
      <c r="BL197" s="63"/>
      <c r="BM197" s="63"/>
      <c r="BN197" s="63"/>
      <c r="BO197" s="63"/>
      <c r="BP197" s="63"/>
      <c r="BQ197" s="63"/>
      <c r="BR197" s="63"/>
      <c r="BS197" s="63"/>
      <c r="BT197" s="63"/>
      <c r="BU197" s="63"/>
      <c r="BV197" s="63"/>
      <c r="BW197" s="65"/>
      <c r="BX197" s="65"/>
      <c r="BY197" s="65"/>
      <c r="BZ197" s="63"/>
      <c r="CA197" s="65"/>
      <c r="CB197" s="65"/>
      <c r="CC197" s="65"/>
      <c r="CD197" s="65"/>
      <c r="CE197" s="65"/>
      <c r="CF197" s="65"/>
      <c r="CG197" s="65"/>
      <c r="CH197" s="65"/>
      <c r="CI197" s="69"/>
    </row>
    <row r="198" spans="1:87" ht="15" x14ac:dyDescent="0.25">
      <c r="A198" s="556">
        <f t="shared" si="14"/>
        <v>0</v>
      </c>
      <c r="B198" s="143" t="str">
        <f>IF($BE$6=1,BD200,BD201)</f>
        <v>Vulpin 2c+</v>
      </c>
      <c r="C198" s="144" t="s">
        <v>543</v>
      </c>
      <c r="D198" s="55">
        <v>1</v>
      </c>
      <c r="E198" s="70">
        <v>880</v>
      </c>
      <c r="F198" s="72">
        <v>5.0938556458724324</v>
      </c>
      <c r="G198" s="72">
        <v>4.9379203068396027</v>
      </c>
      <c r="H198" s="72">
        <v>9.0060715012356418</v>
      </c>
      <c r="I198" s="70">
        <v>92.610252449539843</v>
      </c>
      <c r="J198" s="70">
        <v>116.38200635590201</v>
      </c>
      <c r="K198" s="70">
        <v>907.23899779492831</v>
      </c>
      <c r="L198" s="70">
        <v>181.82847458916987</v>
      </c>
      <c r="M198" s="70">
        <v>285.49919859200963</v>
      </c>
      <c r="N198" s="70">
        <v>525.06137512448356</v>
      </c>
      <c r="O198" s="70">
        <v>315.84370605365848</v>
      </c>
      <c r="P198" s="70">
        <v>45.425595117940823</v>
      </c>
      <c r="Q198" s="70">
        <v>64.119249255506475</v>
      </c>
      <c r="R198" s="70">
        <v>69.725438934571272</v>
      </c>
      <c r="S198" s="70">
        <v>92.663129032258055</v>
      </c>
      <c r="T198" s="72">
        <v>2.5</v>
      </c>
      <c r="U198" s="72">
        <v>4.5144017971885262</v>
      </c>
      <c r="V198" s="72">
        <v>1.57</v>
      </c>
      <c r="W198" s="70">
        <v>41.140473800635661</v>
      </c>
      <c r="X198" s="72"/>
      <c r="Y198" s="72"/>
      <c r="Z198" s="72"/>
      <c r="AA198" s="72"/>
      <c r="AB198" s="72"/>
      <c r="AC198" s="72"/>
      <c r="AD198" s="72"/>
      <c r="AE198" s="72"/>
      <c r="AF198" s="76"/>
      <c r="BB198" s="371"/>
      <c r="BC198" s="347"/>
      <c r="BD198" s="140"/>
      <c r="BE198" s="139"/>
      <c r="BF198" s="139" t="s">
        <v>541</v>
      </c>
      <c r="BG198" s="42"/>
      <c r="BH198" s="63"/>
      <c r="BI198" s="65"/>
      <c r="BJ198" s="65"/>
      <c r="BK198" s="65"/>
      <c r="BL198" s="63"/>
      <c r="BM198" s="63"/>
      <c r="BN198" s="63"/>
      <c r="BO198" s="63"/>
      <c r="BP198" s="63"/>
      <c r="BQ198" s="63"/>
      <c r="BR198" s="63"/>
      <c r="BS198" s="63"/>
      <c r="BT198" s="63"/>
      <c r="BU198" s="63"/>
      <c r="BV198" s="63"/>
      <c r="BW198" s="65"/>
      <c r="BX198" s="65"/>
      <c r="BY198" s="65"/>
      <c r="BZ198" s="63"/>
      <c r="CA198" s="65"/>
      <c r="CB198" s="65"/>
      <c r="CC198" s="65"/>
      <c r="CD198" s="65"/>
      <c r="CE198" s="65"/>
      <c r="CF198" s="65"/>
      <c r="CG198" s="65"/>
      <c r="CH198" s="65"/>
      <c r="CI198" s="69"/>
    </row>
    <row r="199" spans="1:87" ht="15" x14ac:dyDescent="0.25">
      <c r="A199" s="556">
        <f t="shared" si="14"/>
        <v>0</v>
      </c>
      <c r="B199" s="140" t="str">
        <f>IF($BE$6=1,"",BD202)</f>
        <v/>
      </c>
      <c r="C199" s="139" t="s">
        <v>544</v>
      </c>
      <c r="D199" s="42">
        <v>2</v>
      </c>
      <c r="E199" s="43">
        <v>880</v>
      </c>
      <c r="F199" s="45">
        <v>4.8202405238525072</v>
      </c>
      <c r="G199" s="45">
        <v>4.6075366375617817</v>
      </c>
      <c r="H199" s="45">
        <v>8.5860297728111679</v>
      </c>
      <c r="I199" s="43">
        <v>86.355318314672772</v>
      </c>
      <c r="J199" s="43">
        <v>100.36768617112263</v>
      </c>
      <c r="K199" s="43">
        <v>907.37205098901097</v>
      </c>
      <c r="L199" s="43">
        <v>157.25247146928598</v>
      </c>
      <c r="M199" s="43">
        <v>291.35983636363636</v>
      </c>
      <c r="N199" s="43">
        <v>538.21002886795804</v>
      </c>
      <c r="O199" s="43">
        <v>321.76951604095564</v>
      </c>
      <c r="P199" s="43">
        <v>51.77640911469183</v>
      </c>
      <c r="Q199" s="43">
        <v>61.807764380508637</v>
      </c>
      <c r="R199" s="43">
        <v>67.847416559480948</v>
      </c>
      <c r="S199" s="43">
        <v>92.515182222222208</v>
      </c>
      <c r="T199" s="45">
        <v>2.75</v>
      </c>
      <c r="U199" s="45">
        <v>4.0559368868468111</v>
      </c>
      <c r="V199" s="45">
        <v>1.56</v>
      </c>
      <c r="W199" s="43">
        <v>34.380212587237601</v>
      </c>
      <c r="X199" s="45"/>
      <c r="Y199" s="45"/>
      <c r="Z199" s="45"/>
      <c r="AA199" s="45"/>
      <c r="AB199" s="45"/>
      <c r="AC199" s="45"/>
      <c r="AD199" s="45"/>
      <c r="AE199" s="45"/>
      <c r="AF199" s="50"/>
      <c r="BB199" s="371"/>
      <c r="BC199" s="347"/>
      <c r="BD199" s="140"/>
      <c r="BE199" s="139"/>
      <c r="BF199" s="139" t="s">
        <v>542</v>
      </c>
      <c r="BG199" s="42"/>
      <c r="BH199" s="63"/>
      <c r="BI199" s="65"/>
      <c r="BJ199" s="65"/>
      <c r="BK199" s="65"/>
      <c r="BL199" s="63"/>
      <c r="BM199" s="63"/>
      <c r="BN199" s="63"/>
      <c r="BO199" s="63"/>
      <c r="BP199" s="63"/>
      <c r="BQ199" s="63"/>
      <c r="BR199" s="63"/>
      <c r="BS199" s="63"/>
      <c r="BT199" s="63"/>
      <c r="BU199" s="63"/>
      <c r="BV199" s="63"/>
      <c r="BW199" s="65"/>
      <c r="BX199" s="65"/>
      <c r="BY199" s="65"/>
      <c r="BZ199" s="63"/>
      <c r="CA199" s="65"/>
      <c r="CB199" s="65"/>
      <c r="CC199" s="65"/>
      <c r="CD199" s="65"/>
      <c r="CE199" s="65"/>
      <c r="CF199" s="65"/>
      <c r="CG199" s="65"/>
      <c r="CH199" s="65"/>
      <c r="CI199" s="69"/>
    </row>
    <row r="200" spans="1:87" ht="15" x14ac:dyDescent="0.25">
      <c r="A200" s="556">
        <f t="shared" si="14"/>
        <v>0</v>
      </c>
      <c r="B200" s="140"/>
      <c r="C200" s="139" t="s">
        <v>545</v>
      </c>
      <c r="D200" s="42">
        <v>3</v>
      </c>
      <c r="E200" s="43">
        <v>880</v>
      </c>
      <c r="F200" s="45">
        <v>4.5018439314564205</v>
      </c>
      <c r="G200" s="45">
        <v>4.2292077004994431</v>
      </c>
      <c r="H200" s="45">
        <v>8.0888416086598447</v>
      </c>
      <c r="I200" s="43">
        <v>77.024721617601557</v>
      </c>
      <c r="J200" s="43">
        <v>76.466154581166109</v>
      </c>
      <c r="K200" s="43">
        <v>908.50209693318732</v>
      </c>
      <c r="L200" s="43">
        <v>120.74447790258237</v>
      </c>
      <c r="M200" s="43">
        <v>303.53087999999997</v>
      </c>
      <c r="N200" s="43">
        <v>601.39301369555233</v>
      </c>
      <c r="O200" s="43">
        <v>338.44030894568692</v>
      </c>
      <c r="P200" s="43">
        <v>48.83881164211234</v>
      </c>
      <c r="Q200" s="43">
        <v>59.070291131258564</v>
      </c>
      <c r="R200" s="43">
        <v>64.503403710635524</v>
      </c>
      <c r="S200" s="43">
        <v>91.334649425287353</v>
      </c>
      <c r="T200" s="45">
        <v>3.03</v>
      </c>
      <c r="U200" s="45">
        <v>3.7668000000000004</v>
      </c>
      <c r="V200" s="45">
        <v>1.55</v>
      </c>
      <c r="W200" s="43">
        <v>28.282443549634511</v>
      </c>
      <c r="X200" s="45"/>
      <c r="Y200" s="45"/>
      <c r="Z200" s="45"/>
      <c r="AA200" s="45"/>
      <c r="AB200" s="45"/>
      <c r="AC200" s="45"/>
      <c r="AD200" s="45"/>
      <c r="AE200" s="45"/>
      <c r="AF200" s="50"/>
      <c r="BB200" s="371"/>
      <c r="BC200" s="347"/>
      <c r="BD200" s="143" t="s">
        <v>396</v>
      </c>
      <c r="BE200" s="144"/>
      <c r="BF200" s="144" t="s">
        <v>543</v>
      </c>
      <c r="BG200" s="55"/>
      <c r="BH200" s="70"/>
      <c r="BI200" s="72"/>
      <c r="BJ200" s="72"/>
      <c r="BK200" s="72"/>
      <c r="BL200" s="70"/>
      <c r="BM200" s="70"/>
      <c r="BN200" s="70"/>
      <c r="BO200" s="70"/>
      <c r="BP200" s="70"/>
      <c r="BQ200" s="70"/>
      <c r="BR200" s="70"/>
      <c r="BS200" s="70"/>
      <c r="BT200" s="70"/>
      <c r="BU200" s="70"/>
      <c r="BV200" s="70"/>
      <c r="BW200" s="72"/>
      <c r="BX200" s="72"/>
      <c r="BY200" s="72"/>
      <c r="BZ200" s="70"/>
      <c r="CA200" s="72"/>
      <c r="CB200" s="72"/>
      <c r="CC200" s="72"/>
      <c r="CD200" s="72"/>
      <c r="CE200" s="72"/>
      <c r="CF200" s="72"/>
      <c r="CG200" s="72"/>
      <c r="CH200" s="72"/>
      <c r="CI200" s="76"/>
    </row>
    <row r="201" spans="1:87" ht="15" x14ac:dyDescent="0.25">
      <c r="A201" s="556">
        <f t="shared" si="14"/>
        <v>0</v>
      </c>
      <c r="B201" s="140"/>
      <c r="C201" s="139" t="s">
        <v>546</v>
      </c>
      <c r="D201" s="42">
        <v>4</v>
      </c>
      <c r="E201" s="43">
        <v>880</v>
      </c>
      <c r="F201" s="45">
        <v>4.3160429470651618</v>
      </c>
      <c r="G201" s="45">
        <v>4.0044423907072488</v>
      </c>
      <c r="H201" s="45">
        <v>7.8010185095656528</v>
      </c>
      <c r="I201" s="43">
        <v>72.470596845512347</v>
      </c>
      <c r="J201" s="43">
        <v>67.880728551403749</v>
      </c>
      <c r="K201" s="43">
        <v>909.63433530054647</v>
      </c>
      <c r="L201" s="43">
        <v>107.64161240310077</v>
      </c>
      <c r="M201" s="43">
        <v>312.97884043974557</v>
      </c>
      <c r="N201" s="43">
        <v>603.25209199458743</v>
      </c>
      <c r="O201" s="43">
        <v>363.26905868263481</v>
      </c>
      <c r="P201" s="43">
        <v>46.922874999999998</v>
      </c>
      <c r="Q201" s="43">
        <v>56.895901912267362</v>
      </c>
      <c r="R201" s="43">
        <v>63.137232773106753</v>
      </c>
      <c r="S201" s="43">
        <v>90.176668235294116</v>
      </c>
      <c r="T201" s="45">
        <v>3.34</v>
      </c>
      <c r="U201" s="45">
        <v>3.6959754468357269</v>
      </c>
      <c r="V201" s="45">
        <v>1.53</v>
      </c>
      <c r="W201" s="43">
        <v>27.806200000000004</v>
      </c>
      <c r="X201" s="45"/>
      <c r="Y201" s="45"/>
      <c r="Z201" s="45"/>
      <c r="AA201" s="45"/>
      <c r="AB201" s="45"/>
      <c r="AC201" s="45"/>
      <c r="AD201" s="45"/>
      <c r="AE201" s="45"/>
      <c r="AF201" s="50"/>
      <c r="BB201" s="371"/>
      <c r="BC201" s="347"/>
      <c r="BD201" s="138" t="s">
        <v>82</v>
      </c>
      <c r="BE201" s="355"/>
      <c r="BF201" s="139" t="s">
        <v>544</v>
      </c>
      <c r="BG201" s="42"/>
      <c r="BH201" s="43"/>
      <c r="BI201" s="45"/>
      <c r="BJ201" s="45"/>
      <c r="BK201" s="45"/>
      <c r="BL201" s="43"/>
      <c r="BM201" s="43"/>
      <c r="BN201" s="43"/>
      <c r="BO201" s="43"/>
      <c r="BP201" s="43"/>
      <c r="BQ201" s="43"/>
      <c r="BR201" s="43"/>
      <c r="BS201" s="43"/>
      <c r="BT201" s="43"/>
      <c r="BU201" s="43"/>
      <c r="BV201" s="43"/>
      <c r="BW201" s="45"/>
      <c r="BX201" s="45"/>
      <c r="BY201" s="45"/>
      <c r="BZ201" s="43"/>
      <c r="CA201" s="45"/>
      <c r="CB201" s="45"/>
      <c r="CC201" s="45"/>
      <c r="CD201" s="45"/>
      <c r="CE201" s="45"/>
      <c r="CF201" s="45"/>
      <c r="CG201" s="45"/>
      <c r="CH201" s="45"/>
      <c r="CI201" s="50"/>
    </row>
    <row r="202" spans="1:87" ht="15" x14ac:dyDescent="0.25">
      <c r="A202" s="556">
        <f t="shared" si="14"/>
        <v>0</v>
      </c>
      <c r="B202" s="140"/>
      <c r="C202" s="139" t="s">
        <v>547</v>
      </c>
      <c r="D202" s="42">
        <v>5</v>
      </c>
      <c r="E202" s="43">
        <v>880</v>
      </c>
      <c r="F202" s="45">
        <v>3.8676563251759952</v>
      </c>
      <c r="G202" s="45">
        <v>3.4578587781523797</v>
      </c>
      <c r="H202" s="45">
        <v>7.1045004408275405</v>
      </c>
      <c r="I202" s="43">
        <v>65.800614678169978</v>
      </c>
      <c r="J202" s="43">
        <v>60.859821508657049</v>
      </c>
      <c r="K202" s="43">
        <v>911.75762268266078</v>
      </c>
      <c r="L202" s="43">
        <v>96.913811799054088</v>
      </c>
      <c r="M202" s="43">
        <v>334.51194298181849</v>
      </c>
      <c r="N202" s="43">
        <v>661.25719513784884</v>
      </c>
      <c r="O202" s="43">
        <v>401.44572105138241</v>
      </c>
      <c r="P202" s="43">
        <v>39.446486478269293</v>
      </c>
      <c r="Q202" s="43">
        <v>51.687636301113862</v>
      </c>
      <c r="R202" s="43">
        <v>61.942761516612897</v>
      </c>
      <c r="S202" s="43">
        <v>87.918554216867463</v>
      </c>
      <c r="T202" s="45">
        <v>3.69</v>
      </c>
      <c r="U202" s="45">
        <v>3.2431962688845024</v>
      </c>
      <c r="V202" s="45">
        <v>1.5</v>
      </c>
      <c r="W202" s="43">
        <v>24.857500444867902</v>
      </c>
      <c r="X202" s="45"/>
      <c r="Y202" s="45"/>
      <c r="Z202" s="45"/>
      <c r="AA202" s="45"/>
      <c r="AB202" s="45"/>
      <c r="AC202" s="45"/>
      <c r="AD202" s="45"/>
      <c r="AE202" s="45"/>
      <c r="AF202" s="50"/>
      <c r="BB202" s="371"/>
      <c r="BC202" s="347"/>
      <c r="BD202" s="138" t="s">
        <v>386</v>
      </c>
      <c r="BE202" s="355"/>
      <c r="BF202" s="139" t="s">
        <v>545</v>
      </c>
      <c r="BG202" s="42"/>
      <c r="BH202" s="43"/>
      <c r="BI202" s="45"/>
      <c r="BJ202" s="45"/>
      <c r="BK202" s="45"/>
      <c r="BL202" s="43"/>
      <c r="BM202" s="43"/>
      <c r="BN202" s="43"/>
      <c r="BO202" s="43"/>
      <c r="BP202" s="43"/>
      <c r="BQ202" s="43"/>
      <c r="BR202" s="43"/>
      <c r="BS202" s="43"/>
      <c r="BT202" s="43"/>
      <c r="BU202" s="43"/>
      <c r="BV202" s="43"/>
      <c r="BW202" s="45"/>
      <c r="BX202" s="45"/>
      <c r="BY202" s="45"/>
      <c r="BZ202" s="43"/>
      <c r="CA202" s="45"/>
      <c r="CB202" s="45"/>
      <c r="CC202" s="45"/>
      <c r="CD202" s="45"/>
      <c r="CE202" s="45"/>
      <c r="CF202" s="45"/>
      <c r="CG202" s="45"/>
      <c r="CH202" s="45"/>
      <c r="CI202" s="50"/>
    </row>
    <row r="203" spans="1:87" ht="15" x14ac:dyDescent="0.25">
      <c r="A203" s="556">
        <f t="shared" si="14"/>
        <v>0</v>
      </c>
      <c r="B203" s="143" t="str">
        <f>IF($BE$6=1,BD205,BD206)</f>
        <v>Trèfle blanc 2c+</v>
      </c>
      <c r="C203" s="144" t="s">
        <v>548</v>
      </c>
      <c r="D203" s="55">
        <v>1</v>
      </c>
      <c r="E203" s="56">
        <v>880</v>
      </c>
      <c r="F203" s="58">
        <v>5.8831850483916837</v>
      </c>
      <c r="G203" s="58">
        <v>5.9805220880896632</v>
      </c>
      <c r="H203" s="58">
        <v>10.110271524466041</v>
      </c>
      <c r="I203" s="56">
        <v>105.20411918729488</v>
      </c>
      <c r="J203" s="56">
        <v>145.29969273422665</v>
      </c>
      <c r="K203" s="56">
        <v>870.86586898096311</v>
      </c>
      <c r="L203" s="56">
        <v>226.51714316925037</v>
      </c>
      <c r="M203" s="56">
        <v>167.87543034386488</v>
      </c>
      <c r="N203" s="56">
        <v>247.65207274771794</v>
      </c>
      <c r="O203" s="56">
        <v>220.22602299814233</v>
      </c>
      <c r="P203" s="56">
        <v>61.818810082895666</v>
      </c>
      <c r="Q203" s="56">
        <v>73.98279619121125</v>
      </c>
      <c r="R203" s="56">
        <v>72.818207932451273</v>
      </c>
      <c r="S203" s="56">
        <v>128.63010280373834</v>
      </c>
      <c r="T203" s="58">
        <v>14.83</v>
      </c>
      <c r="U203" s="58">
        <v>3.9768739021492081</v>
      </c>
      <c r="V203" s="58">
        <v>2.1800000000000002</v>
      </c>
      <c r="W203" s="56">
        <v>33.351700000000001</v>
      </c>
      <c r="X203" s="58"/>
      <c r="Y203" s="58"/>
      <c r="Z203" s="58"/>
      <c r="AA203" s="58"/>
      <c r="AB203" s="58"/>
      <c r="AC203" s="58"/>
      <c r="AD203" s="58"/>
      <c r="AE203" s="58"/>
      <c r="AF203" s="62"/>
      <c r="BB203" s="371"/>
      <c r="BC203" s="347"/>
      <c r="BD203" s="140"/>
      <c r="BE203" s="139"/>
      <c r="BF203" s="139" t="s">
        <v>546</v>
      </c>
      <c r="BG203" s="42"/>
      <c r="BH203" s="43"/>
      <c r="BI203" s="45"/>
      <c r="BJ203" s="45"/>
      <c r="BK203" s="45"/>
      <c r="BL203" s="43"/>
      <c r="BM203" s="43"/>
      <c r="BN203" s="43"/>
      <c r="BO203" s="43"/>
      <c r="BP203" s="43"/>
      <c r="BQ203" s="43"/>
      <c r="BR203" s="43"/>
      <c r="BS203" s="43"/>
      <c r="BT203" s="43"/>
      <c r="BU203" s="43"/>
      <c r="BV203" s="43"/>
      <c r="BW203" s="45"/>
      <c r="BX203" s="45"/>
      <c r="BY203" s="45"/>
      <c r="BZ203" s="43"/>
      <c r="CA203" s="45"/>
      <c r="CB203" s="45"/>
      <c r="CC203" s="45"/>
      <c r="CD203" s="45"/>
      <c r="CE203" s="45"/>
      <c r="CF203" s="45"/>
      <c r="CG203" s="45"/>
      <c r="CH203" s="45"/>
      <c r="CI203" s="50"/>
    </row>
    <row r="204" spans="1:87" ht="15" x14ac:dyDescent="0.25">
      <c r="A204" s="556">
        <f t="shared" si="14"/>
        <v>0</v>
      </c>
      <c r="B204" s="140"/>
      <c r="C204" s="139" t="s">
        <v>549</v>
      </c>
      <c r="D204" s="42">
        <v>2</v>
      </c>
      <c r="E204" s="63">
        <v>880</v>
      </c>
      <c r="F204" s="65">
        <v>5.7162832371770236</v>
      </c>
      <c r="G204" s="65">
        <v>5.7703271137182863</v>
      </c>
      <c r="H204" s="65">
        <v>9.8680696501637595</v>
      </c>
      <c r="I204" s="63">
        <v>100.98652492278916</v>
      </c>
      <c r="J204" s="63">
        <v>131.89923818588375</v>
      </c>
      <c r="K204" s="63">
        <v>875.95362157303384</v>
      </c>
      <c r="L204" s="63">
        <v>205.71354210802113</v>
      </c>
      <c r="M204" s="63">
        <v>185.11815697317499</v>
      </c>
      <c r="N204" s="63">
        <v>272.24607348384143</v>
      </c>
      <c r="O204" s="63">
        <v>241.28692585446407</v>
      </c>
      <c r="P204" s="63">
        <v>71.113590215683388</v>
      </c>
      <c r="Q204" s="63">
        <v>72.360260551144989</v>
      </c>
      <c r="R204" s="63">
        <v>71.682867589651465</v>
      </c>
      <c r="S204" s="63">
        <v>123.71930181818182</v>
      </c>
      <c r="T204" s="65">
        <v>14.75</v>
      </c>
      <c r="U204" s="65">
        <v>3.576319517166175</v>
      </c>
      <c r="V204" s="65">
        <v>2.17</v>
      </c>
      <c r="W204" s="63">
        <v>32.892400000000002</v>
      </c>
      <c r="X204" s="65"/>
      <c r="Y204" s="65"/>
      <c r="Z204" s="65"/>
      <c r="AA204" s="65"/>
      <c r="AB204" s="65"/>
      <c r="AC204" s="65"/>
      <c r="AD204" s="65"/>
      <c r="AE204" s="65"/>
      <c r="AF204" s="69"/>
      <c r="BB204" s="371"/>
      <c r="BC204" s="347"/>
      <c r="BD204" s="140"/>
      <c r="BE204" s="139"/>
      <c r="BF204" s="139" t="s">
        <v>547</v>
      </c>
      <c r="BG204" s="42"/>
      <c r="BH204" s="43"/>
      <c r="BI204" s="45"/>
      <c r="BJ204" s="45"/>
      <c r="BK204" s="45"/>
      <c r="BL204" s="43"/>
      <c r="BM204" s="43"/>
      <c r="BN204" s="43"/>
      <c r="BO204" s="43"/>
      <c r="BP204" s="43"/>
      <c r="BQ204" s="43"/>
      <c r="BR204" s="43"/>
      <c r="BS204" s="43"/>
      <c r="BT204" s="43"/>
      <c r="BU204" s="43"/>
      <c r="BV204" s="43"/>
      <c r="BW204" s="45"/>
      <c r="BX204" s="45"/>
      <c r="BY204" s="45"/>
      <c r="BZ204" s="43"/>
      <c r="CA204" s="45"/>
      <c r="CB204" s="45"/>
      <c r="CC204" s="45"/>
      <c r="CD204" s="45"/>
      <c r="CE204" s="45"/>
      <c r="CF204" s="45"/>
      <c r="CG204" s="45"/>
      <c r="CH204" s="45"/>
      <c r="CI204" s="50"/>
    </row>
    <row r="205" spans="1:87" ht="15" x14ac:dyDescent="0.25">
      <c r="A205" s="556">
        <f t="shared" si="14"/>
        <v>0</v>
      </c>
      <c r="B205" s="140"/>
      <c r="C205" s="139" t="s">
        <v>550</v>
      </c>
      <c r="D205" s="42">
        <v>3</v>
      </c>
      <c r="E205" s="63">
        <v>880</v>
      </c>
      <c r="F205" s="65">
        <v>5.6128042267559906</v>
      </c>
      <c r="G205" s="65">
        <v>5.6317244361592973</v>
      </c>
      <c r="H205" s="65">
        <v>9.7264297276765159</v>
      </c>
      <c r="I205" s="63">
        <v>99.470476913703408</v>
      </c>
      <c r="J205" s="63">
        <v>128.61418354804158</v>
      </c>
      <c r="K205" s="63">
        <v>881.03926351351356</v>
      </c>
      <c r="L205" s="63">
        <v>200.63604291845493</v>
      </c>
      <c r="M205" s="63">
        <v>198.71728323699423</v>
      </c>
      <c r="N205" s="63">
        <v>291.1883155972838</v>
      </c>
      <c r="O205" s="63">
        <v>254.23897994011142</v>
      </c>
      <c r="P205" s="63">
        <v>72.520653876928307</v>
      </c>
      <c r="Q205" s="63">
        <v>71.016082161016698</v>
      </c>
      <c r="R205" s="63">
        <v>71.31828885360467</v>
      </c>
      <c r="S205" s="63">
        <v>118.78094642857143</v>
      </c>
      <c r="T205" s="65">
        <v>14.63</v>
      </c>
      <c r="U205" s="65">
        <v>3.2950754556810447</v>
      </c>
      <c r="V205" s="65">
        <v>2.16</v>
      </c>
      <c r="W205" s="63">
        <v>32.433100000000003</v>
      </c>
      <c r="X205" s="65"/>
      <c r="Y205" s="65"/>
      <c r="Z205" s="65"/>
      <c r="AA205" s="65"/>
      <c r="AB205" s="65"/>
      <c r="AC205" s="65"/>
      <c r="AD205" s="65"/>
      <c r="AE205" s="65"/>
      <c r="AF205" s="69"/>
      <c r="BB205" s="371"/>
      <c r="BC205" s="347"/>
      <c r="BD205" s="143" t="s">
        <v>402</v>
      </c>
      <c r="BE205" s="144"/>
      <c r="BF205" s="144" t="s">
        <v>548</v>
      </c>
      <c r="BG205" s="55"/>
      <c r="BH205" s="56"/>
      <c r="BI205" s="58"/>
      <c r="BJ205" s="58"/>
      <c r="BK205" s="58"/>
      <c r="BL205" s="56"/>
      <c r="BM205" s="56"/>
      <c r="BN205" s="56"/>
      <c r="BO205" s="56"/>
      <c r="BP205" s="56"/>
      <c r="BQ205" s="56"/>
      <c r="BR205" s="56"/>
      <c r="BS205" s="56"/>
      <c r="BT205" s="56"/>
      <c r="BU205" s="56"/>
      <c r="BV205" s="56"/>
      <c r="BW205" s="58"/>
      <c r="BX205" s="58"/>
      <c r="BY205" s="58"/>
      <c r="BZ205" s="56"/>
      <c r="CA205" s="58"/>
      <c r="CB205" s="58"/>
      <c r="CC205" s="58"/>
      <c r="CD205" s="58"/>
      <c r="CE205" s="58"/>
      <c r="CF205" s="58"/>
      <c r="CG205" s="58"/>
      <c r="CH205" s="58"/>
      <c r="CI205" s="62"/>
    </row>
    <row r="206" spans="1:87" ht="15" x14ac:dyDescent="0.25">
      <c r="A206" s="556">
        <f t="shared" si="14"/>
        <v>0</v>
      </c>
      <c r="B206" s="140"/>
      <c r="C206" s="139" t="s">
        <v>551</v>
      </c>
      <c r="D206" s="42">
        <v>4</v>
      </c>
      <c r="E206" s="63">
        <v>880</v>
      </c>
      <c r="F206" s="65">
        <v>5.3751146827414882</v>
      </c>
      <c r="G206" s="65">
        <v>5.317890688402537</v>
      </c>
      <c r="H206" s="65">
        <v>9.3942427002283502</v>
      </c>
      <c r="I206" s="63">
        <v>96.183440033366381</v>
      </c>
      <c r="J206" s="63">
        <v>122.51616488568661</v>
      </c>
      <c r="K206" s="63">
        <v>890.00225479143171</v>
      </c>
      <c r="L206" s="63">
        <v>191.23264285714285</v>
      </c>
      <c r="M206" s="63">
        <v>217.88860335195531</v>
      </c>
      <c r="N206" s="63">
        <v>306.83228538700416</v>
      </c>
      <c r="O206" s="63">
        <v>282.52979661016951</v>
      </c>
      <c r="P206" s="63">
        <v>59.884338170419134</v>
      </c>
      <c r="Q206" s="63">
        <v>68.053271474759413</v>
      </c>
      <c r="R206" s="63">
        <v>70.607596589949594</v>
      </c>
      <c r="S206" s="63">
        <v>110.01769911504425</v>
      </c>
      <c r="T206" s="65">
        <v>14.47</v>
      </c>
      <c r="U206" s="65">
        <v>3.3332999999999999</v>
      </c>
      <c r="V206" s="65">
        <v>2.13</v>
      </c>
      <c r="W206" s="63">
        <v>31.973800000000001</v>
      </c>
      <c r="X206" s="65"/>
      <c r="Y206" s="65"/>
      <c r="Z206" s="65"/>
      <c r="AA206" s="65"/>
      <c r="AB206" s="65"/>
      <c r="AC206" s="65"/>
      <c r="AD206" s="65"/>
      <c r="AE206" s="65"/>
      <c r="AF206" s="69"/>
      <c r="BB206" s="371"/>
      <c r="BC206" s="347"/>
      <c r="BD206" s="138" t="s">
        <v>404</v>
      </c>
      <c r="BE206" s="355"/>
      <c r="BF206" s="139" t="s">
        <v>549</v>
      </c>
      <c r="BG206" s="42"/>
      <c r="BH206" s="63"/>
      <c r="BI206" s="65"/>
      <c r="BJ206" s="65"/>
      <c r="BK206" s="65"/>
      <c r="BL206" s="63"/>
      <c r="BM206" s="63"/>
      <c r="BN206" s="63"/>
      <c r="BO206" s="63"/>
      <c r="BP206" s="63"/>
      <c r="BQ206" s="63"/>
      <c r="BR206" s="63"/>
      <c r="BS206" s="63"/>
      <c r="BT206" s="63"/>
      <c r="BU206" s="63"/>
      <c r="BV206" s="63"/>
      <c r="BW206" s="65"/>
      <c r="BX206" s="65"/>
      <c r="BY206" s="65"/>
      <c r="BZ206" s="63"/>
      <c r="CA206" s="65"/>
      <c r="CB206" s="65"/>
      <c r="CC206" s="65"/>
      <c r="CD206" s="65"/>
      <c r="CE206" s="65"/>
      <c r="CF206" s="65"/>
      <c r="CG206" s="65"/>
      <c r="CH206" s="65"/>
      <c r="CI206" s="69"/>
    </row>
    <row r="207" spans="1:87" ht="15" x14ac:dyDescent="0.25">
      <c r="A207" s="556">
        <f t="shared" si="14"/>
        <v>0</v>
      </c>
      <c r="B207" s="140"/>
      <c r="C207" s="139" t="s">
        <v>552</v>
      </c>
      <c r="D207" s="42">
        <v>5</v>
      </c>
      <c r="E207" s="63">
        <v>880</v>
      </c>
      <c r="F207" s="65">
        <v>4.7191041258366484</v>
      </c>
      <c r="G207" s="65">
        <v>4.4809821575647435</v>
      </c>
      <c r="H207" s="65">
        <v>8.4344556829033817</v>
      </c>
      <c r="I207" s="63">
        <v>88.094638950890001</v>
      </c>
      <c r="J207" s="63">
        <v>113.27098981333351</v>
      </c>
      <c r="K207" s="63">
        <v>899.2175749511822</v>
      </c>
      <c r="L207" s="63">
        <v>177.01735241797434</v>
      </c>
      <c r="M207" s="63">
        <v>256.48655590136673</v>
      </c>
      <c r="N207" s="63">
        <v>370.45908636480124</v>
      </c>
      <c r="O207" s="63">
        <v>305.39675</v>
      </c>
      <c r="P207" s="63">
        <v>51.758186046376721</v>
      </c>
      <c r="Q207" s="63">
        <v>60.415945340458549</v>
      </c>
      <c r="R207" s="63">
        <v>69.500806579243573</v>
      </c>
      <c r="S207" s="63">
        <v>101.05738502548637</v>
      </c>
      <c r="T207" s="65">
        <v>14.28</v>
      </c>
      <c r="U207" s="65">
        <v>3.1973507467414888</v>
      </c>
      <c r="V207" s="65">
        <v>2.1</v>
      </c>
      <c r="W207" s="63">
        <v>31.514499999999998</v>
      </c>
      <c r="X207" s="65"/>
      <c r="Y207" s="65"/>
      <c r="Z207" s="65"/>
      <c r="AA207" s="65"/>
      <c r="AB207" s="65"/>
      <c r="AC207" s="65"/>
      <c r="AD207" s="65"/>
      <c r="AE207" s="65"/>
      <c r="AF207" s="69"/>
      <c r="BB207" s="371"/>
      <c r="BC207" s="347"/>
      <c r="BD207" s="140"/>
      <c r="BE207" s="139"/>
      <c r="BF207" s="139" t="s">
        <v>550</v>
      </c>
      <c r="BG207" s="42"/>
      <c r="BH207" s="63"/>
      <c r="BI207" s="65"/>
      <c r="BJ207" s="65"/>
      <c r="BK207" s="65"/>
      <c r="BL207" s="63"/>
      <c r="BM207" s="63"/>
      <c r="BN207" s="63"/>
      <c r="BO207" s="63"/>
      <c r="BP207" s="63"/>
      <c r="BQ207" s="63"/>
      <c r="BR207" s="63"/>
      <c r="BS207" s="63"/>
      <c r="BT207" s="63"/>
      <c r="BU207" s="63"/>
      <c r="BV207" s="63"/>
      <c r="BW207" s="65"/>
      <c r="BX207" s="65"/>
      <c r="BY207" s="65"/>
      <c r="BZ207" s="63"/>
      <c r="CA207" s="65"/>
      <c r="CB207" s="65"/>
      <c r="CC207" s="65"/>
      <c r="CD207" s="65"/>
      <c r="CE207" s="65"/>
      <c r="CF207" s="65"/>
      <c r="CG207" s="65"/>
      <c r="CH207" s="65"/>
      <c r="CI207" s="69"/>
    </row>
    <row r="208" spans="1:87" ht="15" x14ac:dyDescent="0.25">
      <c r="A208" s="556">
        <f t="shared" si="14"/>
        <v>0</v>
      </c>
      <c r="B208" s="143" t="str">
        <f>IF($BE$6=1,BD210,BD211)</f>
        <v>Trèfle violet 2c+</v>
      </c>
      <c r="C208" s="144" t="s">
        <v>553</v>
      </c>
      <c r="D208" s="55">
        <v>1</v>
      </c>
      <c r="E208" s="70">
        <v>880</v>
      </c>
      <c r="F208" s="72">
        <v>5.6738564989718023</v>
      </c>
      <c r="G208" s="72">
        <v>5.685833057746625</v>
      </c>
      <c r="H208" s="72">
        <v>9.8399058083958764</v>
      </c>
      <c r="I208" s="70">
        <v>103.32966056715642</v>
      </c>
      <c r="J208" s="70">
        <v>143.715255854877</v>
      </c>
      <c r="K208" s="70">
        <v>886.00729303633034</v>
      </c>
      <c r="L208" s="70">
        <v>224.06212737558457</v>
      </c>
      <c r="M208" s="70">
        <v>157.47467629529126</v>
      </c>
      <c r="N208" s="70">
        <v>264.58099811128221</v>
      </c>
      <c r="O208" s="70">
        <v>197.3958015230225</v>
      </c>
      <c r="P208" s="70">
        <v>57.547311046363234</v>
      </c>
      <c r="Q208" s="70">
        <v>70.67484714278514</v>
      </c>
      <c r="R208" s="70">
        <v>72.522336318313364</v>
      </c>
      <c r="S208" s="70">
        <v>113.73588181882488</v>
      </c>
      <c r="T208" s="72">
        <v>17.059999999999999</v>
      </c>
      <c r="U208" s="72">
        <v>3.687739838468628</v>
      </c>
      <c r="V208" s="72">
        <v>2.73</v>
      </c>
      <c r="W208" s="70">
        <v>34.195063428743119</v>
      </c>
      <c r="X208" s="72"/>
      <c r="Y208" s="72"/>
      <c r="Z208" s="72"/>
      <c r="AA208" s="72"/>
      <c r="AB208" s="72"/>
      <c r="AC208" s="72"/>
      <c r="AD208" s="72"/>
      <c r="AE208" s="72"/>
      <c r="AF208" s="76"/>
      <c r="BB208" s="371"/>
      <c r="BC208" s="347"/>
      <c r="BD208" s="140"/>
      <c r="BE208" s="139"/>
      <c r="BF208" s="139" t="s">
        <v>551</v>
      </c>
      <c r="BG208" s="42"/>
      <c r="BH208" s="63"/>
      <c r="BI208" s="65"/>
      <c r="BJ208" s="65"/>
      <c r="BK208" s="65"/>
      <c r="BL208" s="63"/>
      <c r="BM208" s="63"/>
      <c r="BN208" s="63"/>
      <c r="BO208" s="63"/>
      <c r="BP208" s="63"/>
      <c r="BQ208" s="63"/>
      <c r="BR208" s="63"/>
      <c r="BS208" s="63"/>
      <c r="BT208" s="63"/>
      <c r="BU208" s="63"/>
      <c r="BV208" s="63"/>
      <c r="BW208" s="65"/>
      <c r="BX208" s="65"/>
      <c r="BY208" s="65"/>
      <c r="BZ208" s="63"/>
      <c r="CA208" s="65"/>
      <c r="CB208" s="65"/>
      <c r="CC208" s="65"/>
      <c r="CD208" s="65"/>
      <c r="CE208" s="65"/>
      <c r="CF208" s="65"/>
      <c r="CG208" s="65"/>
      <c r="CH208" s="65"/>
      <c r="CI208" s="69"/>
    </row>
    <row r="209" spans="1:87" ht="15" x14ac:dyDescent="0.25">
      <c r="A209" s="556">
        <f t="shared" si="14"/>
        <v>0</v>
      </c>
      <c r="B209" s="140"/>
      <c r="C209" s="139" t="s">
        <v>554</v>
      </c>
      <c r="D209" s="42">
        <v>2</v>
      </c>
      <c r="E209" s="43">
        <v>880</v>
      </c>
      <c r="F209" s="45">
        <v>5.660192629721811</v>
      </c>
      <c r="G209" s="45">
        <v>5.6648108791508296</v>
      </c>
      <c r="H209" s="45">
        <v>9.8240571428376278</v>
      </c>
      <c r="I209" s="43">
        <v>100.64772247861926</v>
      </c>
      <c r="J209" s="43">
        <v>130.11747213864925</v>
      </c>
      <c r="K209" s="43">
        <v>896.90570210876808</v>
      </c>
      <c r="L209" s="43">
        <v>202.99167242652726</v>
      </c>
      <c r="M209" s="43">
        <v>178</v>
      </c>
      <c r="N209" s="43">
        <v>286.31932584269663</v>
      </c>
      <c r="O209" s="43">
        <v>193.91689224991811</v>
      </c>
      <c r="P209" s="43">
        <v>75.816351651380444</v>
      </c>
      <c r="Q209" s="43">
        <v>70.457587125098655</v>
      </c>
      <c r="R209" s="43">
        <v>71.244328860713495</v>
      </c>
      <c r="S209" s="43">
        <v>102.95795555555554</v>
      </c>
      <c r="T209" s="45">
        <v>16.079999999999998</v>
      </c>
      <c r="U209" s="45">
        <v>3.0616176129469932</v>
      </c>
      <c r="V209" s="45">
        <v>2.66</v>
      </c>
      <c r="W209" s="43">
        <v>27.752432181524114</v>
      </c>
      <c r="X209" s="45"/>
      <c r="Y209" s="45"/>
      <c r="Z209" s="45"/>
      <c r="AA209" s="45"/>
      <c r="AB209" s="45"/>
      <c r="AC209" s="45"/>
      <c r="AD209" s="45"/>
      <c r="AE209" s="45"/>
      <c r="AF209" s="50"/>
      <c r="BB209" s="371"/>
      <c r="BC209" s="347"/>
      <c r="BD209" s="140"/>
      <c r="BE209" s="139"/>
      <c r="BF209" s="139" t="s">
        <v>552</v>
      </c>
      <c r="BG209" s="42"/>
      <c r="BH209" s="63"/>
      <c r="BI209" s="65"/>
      <c r="BJ209" s="65"/>
      <c r="BK209" s="65"/>
      <c r="BL209" s="63"/>
      <c r="BM209" s="63"/>
      <c r="BN209" s="63"/>
      <c r="BO209" s="63"/>
      <c r="BP209" s="63"/>
      <c r="BQ209" s="63"/>
      <c r="BR209" s="63"/>
      <c r="BS209" s="63"/>
      <c r="BT209" s="63"/>
      <c r="BU209" s="63"/>
      <c r="BV209" s="63"/>
      <c r="BW209" s="65"/>
      <c r="BX209" s="65"/>
      <c r="BY209" s="65"/>
      <c r="BZ209" s="63"/>
      <c r="CA209" s="65"/>
      <c r="CB209" s="65"/>
      <c r="CC209" s="65"/>
      <c r="CD209" s="65"/>
      <c r="CE209" s="65"/>
      <c r="CF209" s="65"/>
      <c r="CG209" s="65"/>
      <c r="CH209" s="65"/>
      <c r="CI209" s="69"/>
    </row>
    <row r="210" spans="1:87" ht="15" x14ac:dyDescent="0.25">
      <c r="A210" s="556">
        <f t="shared" si="14"/>
        <v>0</v>
      </c>
      <c r="B210" s="140"/>
      <c r="C210" s="139" t="s">
        <v>555</v>
      </c>
      <c r="D210" s="42">
        <v>3</v>
      </c>
      <c r="E210" s="43">
        <v>880</v>
      </c>
      <c r="F210" s="45">
        <v>5.3750600648724278</v>
      </c>
      <c r="G210" s="45">
        <v>5.300869013138529</v>
      </c>
      <c r="H210" s="45">
        <v>9.4117361278917322</v>
      </c>
      <c r="I210" s="43">
        <v>94.702526365100951</v>
      </c>
      <c r="J210" s="43">
        <v>113.80130664712232</v>
      </c>
      <c r="K210" s="43">
        <v>905.99779005524863</v>
      </c>
      <c r="L210" s="43">
        <v>177.85527462903207</v>
      </c>
      <c r="M210" s="43">
        <v>218.61542360082467</v>
      </c>
      <c r="N210" s="43">
        <v>344.88240300280364</v>
      </c>
      <c r="O210" s="43">
        <v>268.63342123370984</v>
      </c>
      <c r="P210" s="43">
        <v>72.502917534936373</v>
      </c>
      <c r="Q210" s="43">
        <v>67.517411937118212</v>
      </c>
      <c r="R210" s="43">
        <v>69.460703530290161</v>
      </c>
      <c r="S210" s="43">
        <v>93.978947368421061</v>
      </c>
      <c r="T210" s="45">
        <v>15.11</v>
      </c>
      <c r="U210" s="45">
        <v>2.8566203771510481</v>
      </c>
      <c r="V210" s="45">
        <v>2.5</v>
      </c>
      <c r="W210" s="43">
        <v>27.743587940187631</v>
      </c>
      <c r="X210" s="45"/>
      <c r="Y210" s="45"/>
      <c r="Z210" s="45"/>
      <c r="AA210" s="45"/>
      <c r="AB210" s="45"/>
      <c r="AC210" s="45"/>
      <c r="AD210" s="45"/>
      <c r="AE210" s="45"/>
      <c r="AF210" s="50"/>
      <c r="BB210" s="371"/>
      <c r="BC210" s="347"/>
      <c r="BD210" s="143" t="s">
        <v>409</v>
      </c>
      <c r="BE210" s="144"/>
      <c r="BF210" s="144" t="s">
        <v>553</v>
      </c>
      <c r="BG210" s="55"/>
      <c r="BH210" s="70"/>
      <c r="BI210" s="72"/>
      <c r="BJ210" s="72"/>
      <c r="BK210" s="72"/>
      <c r="BL210" s="70"/>
      <c r="BM210" s="70"/>
      <c r="BN210" s="70"/>
      <c r="BO210" s="70"/>
      <c r="BP210" s="70"/>
      <c r="BQ210" s="70"/>
      <c r="BR210" s="70"/>
      <c r="BS210" s="70"/>
      <c r="BT210" s="70"/>
      <c r="BU210" s="70"/>
      <c r="BV210" s="70"/>
      <c r="BW210" s="72"/>
      <c r="BX210" s="72"/>
      <c r="BY210" s="72"/>
      <c r="BZ210" s="70"/>
      <c r="CA210" s="72"/>
      <c r="CB210" s="72"/>
      <c r="CC210" s="72"/>
      <c r="CD210" s="72"/>
      <c r="CE210" s="72"/>
      <c r="CF210" s="72"/>
      <c r="CG210" s="72"/>
      <c r="CH210" s="72"/>
      <c r="CI210" s="76"/>
    </row>
    <row r="211" spans="1:87" ht="15" x14ac:dyDescent="0.25">
      <c r="A211" s="556">
        <f t="shared" si="14"/>
        <v>0</v>
      </c>
      <c r="B211" s="140"/>
      <c r="C211" s="139" t="s">
        <v>556</v>
      </c>
      <c r="D211" s="42">
        <v>4</v>
      </c>
      <c r="E211" s="43">
        <v>880</v>
      </c>
      <c r="F211" s="45">
        <v>5.0668495690255346</v>
      </c>
      <c r="G211" s="45">
        <v>4.9068502556840361</v>
      </c>
      <c r="H211" s="45">
        <v>8.9631764607374986</v>
      </c>
      <c r="I211" s="43">
        <v>89.244099309319878</v>
      </c>
      <c r="J211" s="43">
        <v>101.84722367102444</v>
      </c>
      <c r="K211" s="43">
        <v>914.64421365598935</v>
      </c>
      <c r="L211" s="43">
        <v>159.54563440860213</v>
      </c>
      <c r="M211" s="43">
        <v>258.28866346153842</v>
      </c>
      <c r="N211" s="43">
        <v>397.7555636363636</v>
      </c>
      <c r="O211" s="43">
        <v>312.65864566929139</v>
      </c>
      <c r="P211" s="43">
        <v>76.092115348299075</v>
      </c>
      <c r="Q211" s="43">
        <v>64.15667993566457</v>
      </c>
      <c r="R211" s="43">
        <v>67.934670101699183</v>
      </c>
      <c r="S211" s="43">
        <v>85.466732680751889</v>
      </c>
      <c r="T211" s="45">
        <v>14.17</v>
      </c>
      <c r="U211" s="45">
        <v>2.8013111769132966</v>
      </c>
      <c r="V211" s="45">
        <v>2.25</v>
      </c>
      <c r="W211" s="43">
        <v>27.203345679170617</v>
      </c>
      <c r="X211" s="45"/>
      <c r="Y211" s="45"/>
      <c r="Z211" s="45"/>
      <c r="AA211" s="45"/>
      <c r="AB211" s="45"/>
      <c r="AC211" s="45"/>
      <c r="AD211" s="45"/>
      <c r="AE211" s="45"/>
      <c r="AF211" s="50"/>
      <c r="BB211" s="371"/>
      <c r="BC211" s="347"/>
      <c r="BD211" s="138" t="s">
        <v>411</v>
      </c>
      <c r="BE211" s="355"/>
      <c r="BF211" s="139" t="s">
        <v>554</v>
      </c>
      <c r="BG211" s="42"/>
      <c r="BH211" s="43"/>
      <c r="BI211" s="45"/>
      <c r="BJ211" s="45"/>
      <c r="BK211" s="45"/>
      <c r="BL211" s="43"/>
      <c r="BM211" s="43"/>
      <c r="BN211" s="43"/>
      <c r="BO211" s="43"/>
      <c r="BP211" s="43"/>
      <c r="BQ211" s="43"/>
      <c r="BR211" s="43"/>
      <c r="BS211" s="43"/>
      <c r="BT211" s="43"/>
      <c r="BU211" s="43"/>
      <c r="BV211" s="43"/>
      <c r="BW211" s="45"/>
      <c r="BX211" s="45"/>
      <c r="BY211" s="45"/>
      <c r="BZ211" s="43"/>
      <c r="CA211" s="45"/>
      <c r="CB211" s="45"/>
      <c r="CC211" s="45"/>
      <c r="CD211" s="45"/>
      <c r="CE211" s="45"/>
      <c r="CF211" s="45"/>
      <c r="CG211" s="45"/>
      <c r="CH211" s="45"/>
      <c r="CI211" s="50"/>
    </row>
    <row r="212" spans="1:87" ht="15" x14ac:dyDescent="0.25">
      <c r="A212" s="556">
        <f t="shared" si="14"/>
        <v>0</v>
      </c>
      <c r="B212" s="140"/>
      <c r="C212" s="139" t="s">
        <v>557</v>
      </c>
      <c r="D212" s="42">
        <v>5</v>
      </c>
      <c r="E212" s="43">
        <v>880</v>
      </c>
      <c r="F212" s="45">
        <v>4.2128059274141476</v>
      </c>
      <c r="G212" s="45">
        <v>3.8501235584799081</v>
      </c>
      <c r="H212" s="45">
        <v>7.6665886674362342</v>
      </c>
      <c r="I212" s="43">
        <v>75.267202023627362</v>
      </c>
      <c r="J212" s="43">
        <v>79.15054880555877</v>
      </c>
      <c r="K212" s="43">
        <v>922.48725141392583</v>
      </c>
      <c r="L212" s="43">
        <v>124.90167686375435</v>
      </c>
      <c r="M212" s="43">
        <v>326.43967987793866</v>
      </c>
      <c r="N212" s="43">
        <v>492.49384652338222</v>
      </c>
      <c r="O212" s="43">
        <v>394.44326077683195</v>
      </c>
      <c r="P212" s="43">
        <v>67.325832667138599</v>
      </c>
      <c r="Q212" s="43">
        <v>55.055271788231728</v>
      </c>
      <c r="R212" s="43">
        <v>64.73374609910168</v>
      </c>
      <c r="S212" s="43">
        <v>77.746260810594478</v>
      </c>
      <c r="T212" s="45">
        <v>13.26</v>
      </c>
      <c r="U212" s="45">
        <v>2.2737825038314545</v>
      </c>
      <c r="V212" s="45">
        <v>1.9</v>
      </c>
      <c r="W212" s="43">
        <v>24.108271136252476</v>
      </c>
      <c r="X212" s="45"/>
      <c r="Y212" s="45"/>
      <c r="Z212" s="45"/>
      <c r="AA212" s="45"/>
      <c r="AB212" s="45"/>
      <c r="AC212" s="45"/>
      <c r="AD212" s="45"/>
      <c r="AE212" s="45"/>
      <c r="AF212" s="50"/>
      <c r="BB212" s="371"/>
      <c r="BC212" s="347"/>
      <c r="BD212" s="140"/>
      <c r="BE212" s="139"/>
      <c r="BF212" s="139" t="s">
        <v>555</v>
      </c>
      <c r="BG212" s="42"/>
      <c r="BH212" s="43"/>
      <c r="BI212" s="45"/>
      <c r="BJ212" s="45"/>
      <c r="BK212" s="45"/>
      <c r="BL212" s="43"/>
      <c r="BM212" s="43"/>
      <c r="BN212" s="43"/>
      <c r="BO212" s="43"/>
      <c r="BP212" s="43"/>
      <c r="BQ212" s="43"/>
      <c r="BR212" s="43"/>
      <c r="BS212" s="43"/>
      <c r="BT212" s="43"/>
      <c r="BU212" s="43"/>
      <c r="BV212" s="43"/>
      <c r="BW212" s="45"/>
      <c r="BX212" s="45"/>
      <c r="BY212" s="45"/>
      <c r="BZ212" s="43"/>
      <c r="CA212" s="45"/>
      <c r="CB212" s="45"/>
      <c r="CC212" s="45"/>
      <c r="CD212" s="45"/>
      <c r="CE212" s="45"/>
      <c r="CF212" s="45"/>
      <c r="CG212" s="45"/>
      <c r="CH212" s="45"/>
      <c r="CI212" s="50"/>
    </row>
    <row r="213" spans="1:87" ht="15" x14ac:dyDescent="0.25">
      <c r="A213" s="556">
        <f t="shared" si="14"/>
        <v>0</v>
      </c>
      <c r="B213" s="143" t="str">
        <f>IF($BE$6=1,BD215,BD216)</f>
        <v>Luzerne 2c+</v>
      </c>
      <c r="C213" s="144" t="s">
        <v>558</v>
      </c>
      <c r="D213" s="55">
        <v>1</v>
      </c>
      <c r="E213" s="56">
        <v>880</v>
      </c>
      <c r="F213" s="58">
        <v>5.4075251327020641</v>
      </c>
      <c r="G213" s="58">
        <v>5.3332364358940483</v>
      </c>
      <c r="H213" s="58">
        <v>9.4682205171384997</v>
      </c>
      <c r="I213" s="56">
        <v>103.4461968722446</v>
      </c>
      <c r="J213" s="56">
        <v>156.2540586270851</v>
      </c>
      <c r="K213" s="56">
        <v>884.42411245276332</v>
      </c>
      <c r="L213" s="56">
        <v>243.58539166557142</v>
      </c>
      <c r="M213" s="56">
        <v>198.14350600372083</v>
      </c>
      <c r="N213" s="56">
        <v>296.20485966129155</v>
      </c>
      <c r="O213" s="56">
        <v>261.87500507470583</v>
      </c>
      <c r="P213" s="56">
        <v>42.886309196693198</v>
      </c>
      <c r="Q213" s="56">
        <v>67.225178298589071</v>
      </c>
      <c r="R213" s="56">
        <v>73.388864170258785</v>
      </c>
      <c r="S213" s="56">
        <v>115.54956249999999</v>
      </c>
      <c r="T213" s="58">
        <v>16.16</v>
      </c>
      <c r="U213" s="58">
        <v>4.9471294480792292</v>
      </c>
      <c r="V213" s="58">
        <v>2.91</v>
      </c>
      <c r="W213" s="56">
        <v>38.547029762057342</v>
      </c>
      <c r="X213" s="58"/>
      <c r="Y213" s="58"/>
      <c r="Z213" s="58"/>
      <c r="AA213" s="58"/>
      <c r="AB213" s="58"/>
      <c r="AC213" s="58"/>
      <c r="AD213" s="58"/>
      <c r="AE213" s="58"/>
      <c r="AF213" s="62"/>
      <c r="BB213" s="371"/>
      <c r="BC213" s="347"/>
      <c r="BD213" s="140"/>
      <c r="BE213" s="139"/>
      <c r="BF213" s="139" t="s">
        <v>556</v>
      </c>
      <c r="BG213" s="42"/>
      <c r="BH213" s="43"/>
      <c r="BI213" s="45"/>
      <c r="BJ213" s="45"/>
      <c r="BK213" s="45"/>
      <c r="BL213" s="43"/>
      <c r="BM213" s="43"/>
      <c r="BN213" s="43"/>
      <c r="BO213" s="43"/>
      <c r="BP213" s="43"/>
      <c r="BQ213" s="43"/>
      <c r="BR213" s="43"/>
      <c r="BS213" s="43"/>
      <c r="BT213" s="43"/>
      <c r="BU213" s="43"/>
      <c r="BV213" s="43"/>
      <c r="BW213" s="45"/>
      <c r="BX213" s="45"/>
      <c r="BY213" s="45"/>
      <c r="BZ213" s="43"/>
      <c r="CA213" s="45"/>
      <c r="CB213" s="45"/>
      <c r="CC213" s="45"/>
      <c r="CD213" s="45"/>
      <c r="CE213" s="45"/>
      <c r="CF213" s="45"/>
      <c r="CG213" s="45"/>
      <c r="CH213" s="45"/>
      <c r="CI213" s="50"/>
    </row>
    <row r="214" spans="1:87" ht="15" x14ac:dyDescent="0.25">
      <c r="A214" s="556">
        <f t="shared" si="14"/>
        <v>0</v>
      </c>
      <c r="B214" s="140"/>
      <c r="C214" s="139" t="s">
        <v>559</v>
      </c>
      <c r="D214" s="42">
        <v>2</v>
      </c>
      <c r="E214" s="63">
        <v>880</v>
      </c>
      <c r="F214" s="65">
        <v>5.1623347785406155</v>
      </c>
      <c r="G214" s="65">
        <v>5.0209301546924019</v>
      </c>
      <c r="H214" s="65">
        <v>9.1105678929628642</v>
      </c>
      <c r="I214" s="63">
        <v>97.687039722210102</v>
      </c>
      <c r="J214" s="63">
        <v>138.7329567860088</v>
      </c>
      <c r="K214" s="63">
        <v>903.73925057338886</v>
      </c>
      <c r="L214" s="63">
        <v>216.33482131045227</v>
      </c>
      <c r="M214" s="63">
        <v>251.35965248868774</v>
      </c>
      <c r="N214" s="63">
        <v>336.61942279072406</v>
      </c>
      <c r="O214" s="63">
        <v>294.32814925373134</v>
      </c>
      <c r="P214" s="63">
        <v>43.2</v>
      </c>
      <c r="Q214" s="63">
        <v>64.479595605530648</v>
      </c>
      <c r="R214" s="63">
        <v>72.014882100588736</v>
      </c>
      <c r="S214" s="63">
        <v>104.46439449541285</v>
      </c>
      <c r="T214" s="65">
        <v>16.2</v>
      </c>
      <c r="U214" s="65">
        <v>4.3065743573799242</v>
      </c>
      <c r="V214" s="65">
        <v>2.5299999999999998</v>
      </c>
      <c r="W214" s="63">
        <v>34</v>
      </c>
      <c r="X214" s="65"/>
      <c r="Y214" s="65"/>
      <c r="Z214" s="65"/>
      <c r="AA214" s="65"/>
      <c r="AB214" s="65"/>
      <c r="AC214" s="65"/>
      <c r="AD214" s="65"/>
      <c r="AE214" s="65"/>
      <c r="AF214" s="69"/>
      <c r="BB214" s="371"/>
      <c r="BC214" s="347"/>
      <c r="BD214" s="140"/>
      <c r="BE214" s="139"/>
      <c r="BF214" s="139" t="s">
        <v>557</v>
      </c>
      <c r="BG214" s="42"/>
      <c r="BH214" s="43"/>
      <c r="BI214" s="45"/>
      <c r="BJ214" s="45"/>
      <c r="BK214" s="45"/>
      <c r="BL214" s="43"/>
      <c r="BM214" s="43"/>
      <c r="BN214" s="43"/>
      <c r="BO214" s="43"/>
      <c r="BP214" s="43"/>
      <c r="BQ214" s="43"/>
      <c r="BR214" s="43"/>
      <c r="BS214" s="43"/>
      <c r="BT214" s="43"/>
      <c r="BU214" s="43"/>
      <c r="BV214" s="43"/>
      <c r="BW214" s="45"/>
      <c r="BX214" s="45"/>
      <c r="BY214" s="45"/>
      <c r="BZ214" s="43"/>
      <c r="CA214" s="45"/>
      <c r="CB214" s="45"/>
      <c r="CC214" s="45"/>
      <c r="CD214" s="45"/>
      <c r="CE214" s="45"/>
      <c r="CF214" s="45"/>
      <c r="CG214" s="45"/>
      <c r="CH214" s="45"/>
      <c r="CI214" s="50"/>
    </row>
    <row r="215" spans="1:87" ht="15" x14ac:dyDescent="0.25">
      <c r="A215" s="556">
        <f t="shared" si="14"/>
        <v>0</v>
      </c>
      <c r="B215" s="140"/>
      <c r="C215" s="139" t="s">
        <v>560</v>
      </c>
      <c r="D215" s="42">
        <v>3</v>
      </c>
      <c r="E215" s="63">
        <v>880</v>
      </c>
      <c r="F215" s="65">
        <v>4.8407054208470752</v>
      </c>
      <c r="G215" s="65">
        <v>4.6180684142382828</v>
      </c>
      <c r="H215" s="65">
        <v>8.6311615983084256</v>
      </c>
      <c r="I215" s="63">
        <v>90.03739146784784</v>
      </c>
      <c r="J215" s="63">
        <v>115.79423048043914</v>
      </c>
      <c r="K215" s="63">
        <v>908.02006688963206</v>
      </c>
      <c r="L215" s="63">
        <v>180.92570904207886</v>
      </c>
      <c r="M215" s="63">
        <v>302.9461725855827</v>
      </c>
      <c r="N215" s="63">
        <v>410.49867115293841</v>
      </c>
      <c r="O215" s="63">
        <v>347.22480596697864</v>
      </c>
      <c r="P215" s="63">
        <v>42.748613809235799</v>
      </c>
      <c r="Q215" s="63">
        <v>61.21193375539869</v>
      </c>
      <c r="R215" s="63">
        <v>69.654828553287913</v>
      </c>
      <c r="S215" s="63">
        <v>92.174757281553397</v>
      </c>
      <c r="T215" s="65">
        <v>16.100000000000001</v>
      </c>
      <c r="U215" s="65">
        <v>3.7195346535999989</v>
      </c>
      <c r="V215" s="65">
        <v>2.2000000000000002</v>
      </c>
      <c r="W215" s="63">
        <v>30.674582262093363</v>
      </c>
      <c r="X215" s="65"/>
      <c r="Y215" s="65"/>
      <c r="Z215" s="65"/>
      <c r="AA215" s="65"/>
      <c r="AB215" s="65"/>
      <c r="AC215" s="65"/>
      <c r="AD215" s="65"/>
      <c r="AE215" s="65"/>
      <c r="AF215" s="69"/>
      <c r="BB215" s="371"/>
      <c r="BC215" s="347"/>
      <c r="BD215" s="143" t="s">
        <v>416</v>
      </c>
      <c r="BE215" s="144"/>
      <c r="BF215" s="144" t="s">
        <v>558</v>
      </c>
      <c r="BG215" s="55"/>
      <c r="BH215" s="56"/>
      <c r="BI215" s="58"/>
      <c r="BJ215" s="58"/>
      <c r="BK215" s="58"/>
      <c r="BL215" s="56"/>
      <c r="BM215" s="56"/>
      <c r="BN215" s="56"/>
      <c r="BO215" s="56"/>
      <c r="BP215" s="56"/>
      <c r="BQ215" s="56"/>
      <c r="BR215" s="56"/>
      <c r="BS215" s="56"/>
      <c r="BT215" s="56"/>
      <c r="BU215" s="56"/>
      <c r="BV215" s="56"/>
      <c r="BW215" s="58"/>
      <c r="BX215" s="58"/>
      <c r="BY215" s="58"/>
      <c r="BZ215" s="56"/>
      <c r="CA215" s="58"/>
      <c r="CB215" s="58"/>
      <c r="CC215" s="58"/>
      <c r="CD215" s="58"/>
      <c r="CE215" s="58"/>
      <c r="CF215" s="58"/>
      <c r="CG215" s="58"/>
      <c r="CH215" s="58"/>
      <c r="CI215" s="62"/>
    </row>
    <row r="216" spans="1:87" ht="15" x14ac:dyDescent="0.25">
      <c r="A216" s="556">
        <f t="shared" si="14"/>
        <v>0</v>
      </c>
      <c r="B216" s="140"/>
      <c r="C216" s="139" t="s">
        <v>561</v>
      </c>
      <c r="D216" s="42">
        <v>4</v>
      </c>
      <c r="E216" s="63">
        <v>880</v>
      </c>
      <c r="F216" s="65">
        <v>4.2992142898298784</v>
      </c>
      <c r="G216" s="65">
        <v>3.9583017073607834</v>
      </c>
      <c r="H216" s="65">
        <v>7.7980078783902345</v>
      </c>
      <c r="I216" s="63">
        <v>80.754620783880512</v>
      </c>
      <c r="J216" s="63">
        <v>98.392876617089058</v>
      </c>
      <c r="K216" s="63">
        <v>909.25871591373834</v>
      </c>
      <c r="L216" s="63">
        <v>154.23473684210524</v>
      </c>
      <c r="M216" s="63">
        <v>346.642472</v>
      </c>
      <c r="N216" s="63">
        <v>476.03759889761216</v>
      </c>
      <c r="O216" s="63">
        <v>403.86996483609892</v>
      </c>
      <c r="P216" s="63">
        <v>42.046466416442115</v>
      </c>
      <c r="Q216" s="63">
        <v>55.737416047996959</v>
      </c>
      <c r="R216" s="63">
        <v>67.579377653736472</v>
      </c>
      <c r="S216" s="63">
        <v>91.287428571428563</v>
      </c>
      <c r="T216" s="65">
        <v>15.84</v>
      </c>
      <c r="U216" s="65">
        <v>3.4530379552882358</v>
      </c>
      <c r="V216" s="65">
        <v>1.93</v>
      </c>
      <c r="W216" s="63">
        <v>26.355548284251999</v>
      </c>
      <c r="X216" s="65"/>
      <c r="Y216" s="65"/>
      <c r="Z216" s="65"/>
      <c r="AA216" s="65"/>
      <c r="AB216" s="65"/>
      <c r="AC216" s="65"/>
      <c r="AD216" s="65"/>
      <c r="AE216" s="65"/>
      <c r="AF216" s="69"/>
      <c r="BB216" s="371"/>
      <c r="BC216" s="347"/>
      <c r="BD216" s="138" t="s">
        <v>418</v>
      </c>
      <c r="BE216" s="355"/>
      <c r="BF216" s="139" t="s">
        <v>559</v>
      </c>
      <c r="BG216" s="42"/>
      <c r="BH216" s="63"/>
      <c r="BI216" s="65"/>
      <c r="BJ216" s="65"/>
      <c r="BK216" s="65"/>
      <c r="BL216" s="63"/>
      <c r="BM216" s="63"/>
      <c r="BN216" s="63"/>
      <c r="BO216" s="63"/>
      <c r="BP216" s="63"/>
      <c r="BQ216" s="63"/>
      <c r="BR216" s="63"/>
      <c r="BS216" s="63"/>
      <c r="BT216" s="63"/>
      <c r="BU216" s="63"/>
      <c r="BV216" s="63"/>
      <c r="BW216" s="65"/>
      <c r="BX216" s="65"/>
      <c r="BY216" s="65"/>
      <c r="BZ216" s="63"/>
      <c r="CA216" s="65"/>
      <c r="CB216" s="65"/>
      <c r="CC216" s="65"/>
      <c r="CD216" s="65"/>
      <c r="CE216" s="65"/>
      <c r="CF216" s="65"/>
      <c r="CG216" s="65"/>
      <c r="CH216" s="65"/>
      <c r="CI216" s="69"/>
    </row>
    <row r="217" spans="1:87" ht="15.75" thickBot="1" x14ac:dyDescent="0.3">
      <c r="A217" s="557">
        <f t="shared" si="14"/>
        <v>0</v>
      </c>
      <c r="B217" s="146"/>
      <c r="C217" s="151" t="s">
        <v>562</v>
      </c>
      <c r="D217" s="92">
        <v>5</v>
      </c>
      <c r="E217" s="112">
        <v>880</v>
      </c>
      <c r="F217" s="111">
        <v>4.1122184693749881</v>
      </c>
      <c r="G217" s="111">
        <v>3.7320658503472628</v>
      </c>
      <c r="H217" s="111">
        <v>7.506317422245794</v>
      </c>
      <c r="I217" s="112">
        <v>77.022168852799595</v>
      </c>
      <c r="J217" s="112">
        <v>90.596024128133593</v>
      </c>
      <c r="K217" s="112">
        <v>911.46580268988237</v>
      </c>
      <c r="L217" s="112">
        <v>142.32501029608568</v>
      </c>
      <c r="M217" s="112">
        <v>373.39799577386708</v>
      </c>
      <c r="N217" s="112">
        <v>514.52562857863234</v>
      </c>
      <c r="O217" s="112">
        <v>433.25505700666821</v>
      </c>
      <c r="P217" s="112">
        <v>36.914250992714102</v>
      </c>
      <c r="Q217" s="112">
        <v>53.800544933891757</v>
      </c>
      <c r="R217" s="112">
        <v>66.513068772983345</v>
      </c>
      <c r="S217" s="112">
        <v>88.825265957446788</v>
      </c>
      <c r="T217" s="111">
        <v>15.42</v>
      </c>
      <c r="U217" s="111">
        <v>3.1920734755594249</v>
      </c>
      <c r="V217" s="111">
        <v>1.71</v>
      </c>
      <c r="W217" s="112">
        <v>25.358343823818501</v>
      </c>
      <c r="X217" s="111"/>
      <c r="Y217" s="111"/>
      <c r="Z217" s="111"/>
      <c r="AA217" s="111"/>
      <c r="AB217" s="111"/>
      <c r="AC217" s="111"/>
      <c r="AD217" s="111"/>
      <c r="AE217" s="111"/>
      <c r="AF217" s="114"/>
      <c r="BB217" s="371"/>
      <c r="BC217" s="347"/>
      <c r="BD217" s="140"/>
      <c r="BE217" s="139"/>
      <c r="BF217" s="139" t="s">
        <v>560</v>
      </c>
      <c r="BG217" s="42"/>
      <c r="BH217" s="63"/>
      <c r="BI217" s="65"/>
      <c r="BJ217" s="65"/>
      <c r="BK217" s="65"/>
      <c r="BL217" s="63"/>
      <c r="BM217" s="63"/>
      <c r="BN217" s="63"/>
      <c r="BO217" s="63"/>
      <c r="BP217" s="63"/>
      <c r="BQ217" s="63"/>
      <c r="BR217" s="63"/>
      <c r="BS217" s="63"/>
      <c r="BT217" s="63"/>
      <c r="BU217" s="63"/>
      <c r="BV217" s="63"/>
      <c r="BW217" s="65"/>
      <c r="BX217" s="65"/>
      <c r="BY217" s="65"/>
      <c r="BZ217" s="63"/>
      <c r="CA217" s="65"/>
      <c r="CB217" s="65"/>
      <c r="CC217" s="65"/>
      <c r="CD217" s="65"/>
      <c r="CE217" s="65"/>
      <c r="CF217" s="65"/>
      <c r="CG217" s="65"/>
      <c r="CH217" s="65"/>
      <c r="CI217" s="69"/>
    </row>
    <row r="218" spans="1:87" ht="15" customHeight="1" x14ac:dyDescent="0.25">
      <c r="A218" s="558" t="str">
        <f>IF($BE$6=1,BB220,BC220)</f>
        <v>mélanges déshydratés</v>
      </c>
      <c r="B218" s="152" t="str">
        <f>IF($BE$6=1,BD220,BD221)</f>
        <v>G 2c+</v>
      </c>
      <c r="C218" s="153" t="s">
        <v>563</v>
      </c>
      <c r="D218" s="31">
        <v>1</v>
      </c>
      <c r="E218" s="32">
        <v>880</v>
      </c>
      <c r="F218" s="33">
        <v>5.5605238702724584</v>
      </c>
      <c r="G218" s="34">
        <v>5.5702025040174421</v>
      </c>
      <c r="H218" s="34">
        <v>9.6455650561267188</v>
      </c>
      <c r="I218" s="32">
        <v>105.0066277254076</v>
      </c>
      <c r="J218" s="32">
        <v>122.91276665850503</v>
      </c>
      <c r="K218" s="32">
        <v>882.95558555490879</v>
      </c>
      <c r="L218" s="32">
        <v>189.65112279700898</v>
      </c>
      <c r="M218" s="32">
        <v>238.86670634173259</v>
      </c>
      <c r="N218" s="32">
        <v>465.41009972359677</v>
      </c>
      <c r="O218" s="32">
        <v>288.62320948482579</v>
      </c>
      <c r="P218" s="32">
        <v>74.224592976404011</v>
      </c>
      <c r="Q218" s="32">
        <v>70.710578424201486</v>
      </c>
      <c r="R218" s="32">
        <v>64.745471763340404</v>
      </c>
      <c r="S218" s="35">
        <v>117.78565031388928</v>
      </c>
      <c r="T218" s="34">
        <v>6.5552979999999996</v>
      </c>
      <c r="U218" s="34">
        <v>4.301057548188</v>
      </c>
      <c r="V218" s="34">
        <v>2.32158</v>
      </c>
      <c r="W218" s="35">
        <v>30.975295500000001</v>
      </c>
      <c r="X218" s="34">
        <v>0.28321499999999999</v>
      </c>
      <c r="Y218" s="34">
        <v>4.6521173333333321</v>
      </c>
      <c r="Z218" s="34">
        <v>2.52583</v>
      </c>
      <c r="AA218" s="34">
        <v>11.01999</v>
      </c>
      <c r="AB218" s="32">
        <v>200</v>
      </c>
      <c r="AC218" s="32">
        <v>96.851904999999988</v>
      </c>
      <c r="AD218" s="32">
        <v>32.570165000000003</v>
      </c>
      <c r="AE218" s="36">
        <v>0.15</v>
      </c>
      <c r="AF218" s="169">
        <v>0.02</v>
      </c>
      <c r="BB218" s="371"/>
      <c r="BC218" s="347"/>
      <c r="BD218" s="140"/>
      <c r="BE218" s="139"/>
      <c r="BF218" s="139" t="s">
        <v>561</v>
      </c>
      <c r="BG218" s="42"/>
      <c r="BH218" s="63"/>
      <c r="BI218" s="65"/>
      <c r="BJ218" s="65"/>
      <c r="BK218" s="65"/>
      <c r="BL218" s="63"/>
      <c r="BM218" s="63"/>
      <c r="BN218" s="63"/>
      <c r="BO218" s="63"/>
      <c r="BP218" s="63"/>
      <c r="BQ218" s="63"/>
      <c r="BR218" s="63"/>
      <c r="BS218" s="63"/>
      <c r="BT218" s="63"/>
      <c r="BU218" s="63"/>
      <c r="BV218" s="63"/>
      <c r="BW218" s="65"/>
      <c r="BX218" s="65"/>
      <c r="BY218" s="65"/>
      <c r="BZ218" s="63"/>
      <c r="CA218" s="65"/>
      <c r="CB218" s="65"/>
      <c r="CC218" s="65"/>
      <c r="CD218" s="65"/>
      <c r="CE218" s="65"/>
      <c r="CF218" s="65"/>
      <c r="CG218" s="65"/>
      <c r="CH218" s="65"/>
      <c r="CI218" s="69"/>
    </row>
    <row r="219" spans="1:87" ht="15.75" customHeight="1" thickBot="1" x14ac:dyDescent="0.3">
      <c r="A219" s="559" t="str">
        <f t="shared" ref="A219:A252" si="15">IF($BE$6=1,BB220,BB221)</f>
        <v>mélanges déshydratés</v>
      </c>
      <c r="B219" s="157"/>
      <c r="C219" s="156" t="s">
        <v>564</v>
      </c>
      <c r="D219" s="42">
        <v>2</v>
      </c>
      <c r="E219" s="43">
        <v>880</v>
      </c>
      <c r="F219" s="44">
        <v>5.4665139109956797</v>
      </c>
      <c r="G219" s="45">
        <v>5.4514387431209226</v>
      </c>
      <c r="H219" s="45">
        <v>9.5086970331132097</v>
      </c>
      <c r="I219" s="43">
        <v>100.16161402610632</v>
      </c>
      <c r="J219" s="43">
        <v>110.99305124808646</v>
      </c>
      <c r="K219" s="43">
        <v>888.68887282392029</v>
      </c>
      <c r="L219" s="43">
        <v>171.96506500329713</v>
      </c>
      <c r="M219" s="43">
        <v>245.42128670964928</v>
      </c>
      <c r="N219" s="43">
        <v>472.40231535046848</v>
      </c>
      <c r="O219" s="43">
        <v>294.02836103112321</v>
      </c>
      <c r="P219" s="43">
        <v>80.360726869666152</v>
      </c>
      <c r="Q219" s="43">
        <v>69.855249231499485</v>
      </c>
      <c r="R219" s="43">
        <v>64.090043382381282</v>
      </c>
      <c r="S219" s="46">
        <v>111.88424907216495</v>
      </c>
      <c r="T219" s="45">
        <v>6.5552979999999996</v>
      </c>
      <c r="U219" s="45">
        <v>4.0623598463759985</v>
      </c>
      <c r="V219" s="45">
        <v>2.1160100000000002</v>
      </c>
      <c r="W219" s="46">
        <v>30.345295500000006</v>
      </c>
      <c r="X219" s="45">
        <v>0.301375</v>
      </c>
      <c r="Y219" s="45">
        <v>4.9575733333333334</v>
      </c>
      <c r="Z219" s="45">
        <v>2.26213</v>
      </c>
      <c r="AA219" s="45">
        <v>9.7679200000000002</v>
      </c>
      <c r="AB219" s="43">
        <v>125</v>
      </c>
      <c r="AC219" s="43">
        <v>87.529794999999993</v>
      </c>
      <c r="AD219" s="43">
        <v>29.720165000000001</v>
      </c>
      <c r="AE219" s="47">
        <v>0.05</v>
      </c>
      <c r="AF219" s="117">
        <v>0.02</v>
      </c>
      <c r="BB219" s="372"/>
      <c r="BC219" s="348"/>
      <c r="BD219" s="146"/>
      <c r="BE219" s="151"/>
      <c r="BF219" s="151" t="s">
        <v>562</v>
      </c>
      <c r="BG219" s="92"/>
      <c r="BH219" s="112"/>
      <c r="BI219" s="111"/>
      <c r="BJ219" s="111"/>
      <c r="BK219" s="111"/>
      <c r="BL219" s="112"/>
      <c r="BM219" s="112"/>
      <c r="BN219" s="112"/>
      <c r="BO219" s="112"/>
      <c r="BP219" s="112"/>
      <c r="BQ219" s="112"/>
      <c r="BR219" s="112"/>
      <c r="BS219" s="112"/>
      <c r="BT219" s="112"/>
      <c r="BU219" s="112"/>
      <c r="BV219" s="112"/>
      <c r="BW219" s="111"/>
      <c r="BX219" s="111"/>
      <c r="BY219" s="111"/>
      <c r="BZ219" s="112"/>
      <c r="CA219" s="111"/>
      <c r="CB219" s="111"/>
      <c r="CC219" s="111"/>
      <c r="CD219" s="111"/>
      <c r="CE219" s="111"/>
      <c r="CF219" s="111"/>
      <c r="CG219" s="111"/>
      <c r="CH219" s="111"/>
      <c r="CI219" s="114"/>
    </row>
    <row r="220" spans="1:87" ht="15" customHeight="1" x14ac:dyDescent="0.25">
      <c r="A220" s="559">
        <f t="shared" si="15"/>
        <v>0</v>
      </c>
      <c r="B220" s="157"/>
      <c r="C220" s="156" t="s">
        <v>565</v>
      </c>
      <c r="D220" s="42">
        <v>3</v>
      </c>
      <c r="E220" s="43">
        <v>880</v>
      </c>
      <c r="F220" s="44">
        <v>5.1736809184361015</v>
      </c>
      <c r="G220" s="45">
        <v>5.0853440243509285</v>
      </c>
      <c r="H220" s="45">
        <v>9.0765345380238358</v>
      </c>
      <c r="I220" s="43">
        <v>92.1193969638922</v>
      </c>
      <c r="J220" s="43">
        <v>95.404935431950548</v>
      </c>
      <c r="K220" s="43">
        <v>892.44079197926419</v>
      </c>
      <c r="L220" s="43">
        <v>148.83045062413055</v>
      </c>
      <c r="M220" s="43">
        <v>265.1656671710262</v>
      </c>
      <c r="N220" s="43">
        <v>505.03646312785156</v>
      </c>
      <c r="O220" s="43">
        <v>314.26379579484814</v>
      </c>
      <c r="P220" s="43">
        <v>75.29674918394953</v>
      </c>
      <c r="Q220" s="43">
        <v>67.073037089043737</v>
      </c>
      <c r="R220" s="43">
        <v>63.075121327510416</v>
      </c>
      <c r="S220" s="46">
        <v>108.09532206475954</v>
      </c>
      <c r="T220" s="45">
        <v>6.5552979999999996</v>
      </c>
      <c r="U220" s="45">
        <v>3.8236621445639991</v>
      </c>
      <c r="V220" s="45">
        <v>1.9504399999999997</v>
      </c>
      <c r="W220" s="46">
        <v>28.815295500000001</v>
      </c>
      <c r="X220" s="45">
        <v>0.30913499999999999</v>
      </c>
      <c r="Y220" s="45">
        <v>5.0327893333333336</v>
      </c>
      <c r="Z220" s="45">
        <v>2.0269299999999997</v>
      </c>
      <c r="AA220" s="45">
        <v>8.7430700000000012</v>
      </c>
      <c r="AB220" s="43">
        <v>125</v>
      </c>
      <c r="AC220" s="43">
        <v>79.270564999999991</v>
      </c>
      <c r="AD220" s="43">
        <v>27.370165</v>
      </c>
      <c r="AE220" s="47">
        <v>0.05</v>
      </c>
      <c r="AF220" s="117">
        <v>0.02</v>
      </c>
      <c r="BB220" s="377" t="s">
        <v>977</v>
      </c>
      <c r="BC220" s="377" t="s">
        <v>978</v>
      </c>
      <c r="BD220" s="152" t="s">
        <v>327</v>
      </c>
      <c r="BE220" s="153"/>
      <c r="BF220" s="153" t="s">
        <v>563</v>
      </c>
      <c r="BG220" s="31"/>
      <c r="BH220" s="32"/>
      <c r="BI220" s="33"/>
      <c r="BJ220" s="34"/>
      <c r="BK220" s="34"/>
      <c r="BL220" s="32"/>
      <c r="BM220" s="32"/>
      <c r="BN220" s="32"/>
      <c r="BO220" s="32"/>
      <c r="BP220" s="32"/>
      <c r="BQ220" s="32"/>
      <c r="BR220" s="32"/>
      <c r="BS220" s="32"/>
      <c r="BT220" s="32"/>
      <c r="BU220" s="32"/>
      <c r="BV220" s="35"/>
      <c r="BW220" s="34"/>
      <c r="BX220" s="34"/>
      <c r="BY220" s="34"/>
      <c r="BZ220" s="35"/>
      <c r="CA220" s="34"/>
      <c r="CB220" s="34"/>
      <c r="CC220" s="34"/>
      <c r="CD220" s="34"/>
      <c r="CE220" s="32"/>
      <c r="CF220" s="32"/>
      <c r="CG220" s="32"/>
      <c r="CH220" s="36"/>
      <c r="CI220" s="169"/>
    </row>
    <row r="221" spans="1:87" ht="15" x14ac:dyDescent="0.25">
      <c r="A221" s="559">
        <f t="shared" si="15"/>
        <v>0</v>
      </c>
      <c r="B221" s="157"/>
      <c r="C221" s="156" t="s">
        <v>566</v>
      </c>
      <c r="D221" s="42">
        <v>4</v>
      </c>
      <c r="E221" s="43">
        <v>880</v>
      </c>
      <c r="F221" s="44">
        <v>4.9792250643915876</v>
      </c>
      <c r="G221" s="45">
        <v>4.8441238938304014</v>
      </c>
      <c r="H221" s="45">
        <v>8.7861240242003706</v>
      </c>
      <c r="I221" s="43">
        <v>86.218324726101514</v>
      </c>
      <c r="J221" s="43">
        <v>83.627293903191514</v>
      </c>
      <c r="K221" s="43">
        <v>895.57977524461</v>
      </c>
      <c r="L221" s="43">
        <v>131.32416059259262</v>
      </c>
      <c r="M221" s="43">
        <v>275.52544749018875</v>
      </c>
      <c r="N221" s="43">
        <v>524.85780967469555</v>
      </c>
      <c r="O221" s="43">
        <v>332.14025795918377</v>
      </c>
      <c r="P221" s="43">
        <v>70.690166398362607</v>
      </c>
      <c r="Q221" s="43">
        <v>65.250803301390661</v>
      </c>
      <c r="R221" s="43">
        <v>62.169495802805343</v>
      </c>
      <c r="S221" s="46">
        <v>104.96774520186716</v>
      </c>
      <c r="T221" s="45">
        <v>6.5552979999999996</v>
      </c>
      <c r="U221" s="45">
        <v>3.5849644427519993</v>
      </c>
      <c r="V221" s="45">
        <v>1.82487</v>
      </c>
      <c r="W221" s="46">
        <v>26.385295500000002</v>
      </c>
      <c r="X221" s="45">
        <v>0.30649499999999996</v>
      </c>
      <c r="Y221" s="45">
        <v>4.8777653333333335</v>
      </c>
      <c r="Z221" s="45">
        <v>1.82023</v>
      </c>
      <c r="AA221" s="45">
        <v>7.9454399999999996</v>
      </c>
      <c r="AB221" s="43">
        <v>125</v>
      </c>
      <c r="AC221" s="43">
        <v>72.074214999999995</v>
      </c>
      <c r="AD221" s="43">
        <v>25.520165000000006</v>
      </c>
      <c r="AE221" s="47">
        <v>0.05</v>
      </c>
      <c r="AF221" s="117">
        <v>0.02</v>
      </c>
      <c r="BB221" s="375"/>
      <c r="BC221" s="349"/>
      <c r="BD221" s="155" t="s">
        <v>329</v>
      </c>
      <c r="BE221" s="356"/>
      <c r="BF221" s="156" t="s">
        <v>564</v>
      </c>
      <c r="BG221" s="42"/>
      <c r="BH221" s="43"/>
      <c r="BI221" s="44"/>
      <c r="BJ221" s="45"/>
      <c r="BK221" s="45"/>
      <c r="BL221" s="43"/>
      <c r="BM221" s="43"/>
      <c r="BN221" s="43"/>
      <c r="BO221" s="43"/>
      <c r="BP221" s="43"/>
      <c r="BQ221" s="43"/>
      <c r="BR221" s="43"/>
      <c r="BS221" s="43"/>
      <c r="BT221" s="43"/>
      <c r="BU221" s="43"/>
      <c r="BV221" s="46"/>
      <c r="BW221" s="45"/>
      <c r="BX221" s="45"/>
      <c r="BY221" s="45"/>
      <c r="BZ221" s="46"/>
      <c r="CA221" s="45"/>
      <c r="CB221" s="45"/>
      <c r="CC221" s="45"/>
      <c r="CD221" s="45"/>
      <c r="CE221" s="43"/>
      <c r="CF221" s="43"/>
      <c r="CG221" s="43"/>
      <c r="CH221" s="47"/>
      <c r="CI221" s="117"/>
    </row>
    <row r="222" spans="1:87" ht="15" x14ac:dyDescent="0.25">
      <c r="A222" s="559">
        <f t="shared" si="15"/>
        <v>0</v>
      </c>
      <c r="B222" s="157"/>
      <c r="C222" s="156" t="s">
        <v>567</v>
      </c>
      <c r="D222" s="42">
        <v>5</v>
      </c>
      <c r="E222" s="43">
        <v>880</v>
      </c>
      <c r="F222" s="44">
        <v>4.4914457609550595</v>
      </c>
      <c r="G222" s="45">
        <v>4.2404416609113165</v>
      </c>
      <c r="H222" s="45">
        <v>8.0505601306479644</v>
      </c>
      <c r="I222" s="43">
        <v>75.906429642181209</v>
      </c>
      <c r="J222" s="43">
        <v>69.286752836655083</v>
      </c>
      <c r="K222" s="43">
        <v>897.53139472964381</v>
      </c>
      <c r="L222" s="43">
        <v>109.88788728955898</v>
      </c>
      <c r="M222" s="43">
        <v>302.76290200180404</v>
      </c>
      <c r="N222" s="43">
        <v>570.74432096459657</v>
      </c>
      <c r="O222" s="43">
        <v>364.34276177267634</v>
      </c>
      <c r="P222" s="43">
        <v>61.441648111431164</v>
      </c>
      <c r="Q222" s="43">
        <v>59.589842882207257</v>
      </c>
      <c r="R222" s="43">
        <v>60.923319448149869</v>
      </c>
      <c r="S222" s="46">
        <v>103.51999922620099</v>
      </c>
      <c r="T222" s="45">
        <v>6.5552979999999996</v>
      </c>
      <c r="U222" s="45">
        <v>3.3462667409399995</v>
      </c>
      <c r="V222" s="45">
        <v>1.7393000000000001</v>
      </c>
      <c r="W222" s="46">
        <v>23.0552955</v>
      </c>
      <c r="X222" s="45">
        <v>0.29345499999999997</v>
      </c>
      <c r="Y222" s="45">
        <v>4.4925013333333341</v>
      </c>
      <c r="Z222" s="45">
        <v>1.6420300000000001</v>
      </c>
      <c r="AA222" s="45">
        <v>7.3750300000000006</v>
      </c>
      <c r="AB222" s="43">
        <v>75</v>
      </c>
      <c r="AC222" s="43">
        <v>65.940744999999993</v>
      </c>
      <c r="AD222" s="43">
        <v>24.170165000000004</v>
      </c>
      <c r="AE222" s="47">
        <v>0.05</v>
      </c>
      <c r="AF222" s="117">
        <v>0.02</v>
      </c>
      <c r="BB222" s="375"/>
      <c r="BC222" s="349"/>
      <c r="BD222" s="157"/>
      <c r="BE222" s="156"/>
      <c r="BF222" s="156" t="s">
        <v>565</v>
      </c>
      <c r="BG222" s="42"/>
      <c r="BH222" s="43"/>
      <c r="BI222" s="44"/>
      <c r="BJ222" s="45"/>
      <c r="BK222" s="45"/>
      <c r="BL222" s="43"/>
      <c r="BM222" s="43"/>
      <c r="BN222" s="43"/>
      <c r="BO222" s="43"/>
      <c r="BP222" s="43"/>
      <c r="BQ222" s="43"/>
      <c r="BR222" s="43"/>
      <c r="BS222" s="43"/>
      <c r="BT222" s="43"/>
      <c r="BU222" s="43"/>
      <c r="BV222" s="46"/>
      <c r="BW222" s="45"/>
      <c r="BX222" s="45"/>
      <c r="BY222" s="45"/>
      <c r="BZ222" s="46"/>
      <c r="CA222" s="45"/>
      <c r="CB222" s="45"/>
      <c r="CC222" s="45"/>
      <c r="CD222" s="45"/>
      <c r="CE222" s="43"/>
      <c r="CF222" s="43"/>
      <c r="CG222" s="43"/>
      <c r="CH222" s="47"/>
      <c r="CI222" s="117"/>
    </row>
    <row r="223" spans="1:87" ht="15" x14ac:dyDescent="0.25">
      <c r="A223" s="559">
        <f t="shared" si="15"/>
        <v>0</v>
      </c>
      <c r="B223" s="158" t="str">
        <f>IF($BE$6=1,BD225,BD226)</f>
        <v>GR 2c+</v>
      </c>
      <c r="C223" s="159" t="s">
        <v>568</v>
      </c>
      <c r="D223" s="55">
        <v>1</v>
      </c>
      <c r="E223" s="56">
        <v>880</v>
      </c>
      <c r="F223" s="57">
        <v>5.7168134540373332</v>
      </c>
      <c r="G223" s="58">
        <v>5.7826858827896546</v>
      </c>
      <c r="H223" s="58">
        <v>9.8560479593220407</v>
      </c>
      <c r="I223" s="56">
        <v>104.35011935043002</v>
      </c>
      <c r="J223" s="56">
        <v>116.84565388280475</v>
      </c>
      <c r="K223" s="56">
        <v>880.73527820241134</v>
      </c>
      <c r="L223" s="56">
        <v>180.60259763375595</v>
      </c>
      <c r="M223" s="56">
        <v>218.86380247279766</v>
      </c>
      <c r="N223" s="56">
        <v>423.40495988715423</v>
      </c>
      <c r="O223" s="56">
        <v>266.1996734943836</v>
      </c>
      <c r="P223" s="56">
        <v>103.95925102404257</v>
      </c>
      <c r="Q223" s="56">
        <v>72.936893048343975</v>
      </c>
      <c r="R223" s="56">
        <v>64.464363728073877</v>
      </c>
      <c r="S223" s="59">
        <v>120.15497158266173</v>
      </c>
      <c r="T223" s="58">
        <v>6.5552979999999996</v>
      </c>
      <c r="U223" s="58">
        <v>4.301057548188</v>
      </c>
      <c r="V223" s="58">
        <v>2.32158</v>
      </c>
      <c r="W223" s="59">
        <v>30.975295500000001</v>
      </c>
      <c r="X223" s="58">
        <v>0.28321499999999999</v>
      </c>
      <c r="Y223" s="58">
        <v>5.8611240000000002</v>
      </c>
      <c r="Z223" s="58">
        <v>2.52583</v>
      </c>
      <c r="AA223" s="58">
        <v>10.309614999999999</v>
      </c>
      <c r="AB223" s="56">
        <v>200</v>
      </c>
      <c r="AC223" s="56">
        <v>77.515899999999988</v>
      </c>
      <c r="AD223" s="56">
        <v>31.071120000000001</v>
      </c>
      <c r="AE223" s="60">
        <v>0.15</v>
      </c>
      <c r="AF223" s="122">
        <v>0.02</v>
      </c>
      <c r="BB223" s="375"/>
      <c r="BC223" s="349"/>
      <c r="BD223" s="157"/>
      <c r="BE223" s="156"/>
      <c r="BF223" s="156" t="s">
        <v>566</v>
      </c>
      <c r="BG223" s="42"/>
      <c r="BH223" s="43"/>
      <c r="BI223" s="44"/>
      <c r="BJ223" s="45"/>
      <c r="BK223" s="45"/>
      <c r="BL223" s="43"/>
      <c r="BM223" s="43"/>
      <c r="BN223" s="43"/>
      <c r="BO223" s="43"/>
      <c r="BP223" s="43"/>
      <c r="BQ223" s="43"/>
      <c r="BR223" s="43"/>
      <c r="BS223" s="43"/>
      <c r="BT223" s="43"/>
      <c r="BU223" s="43"/>
      <c r="BV223" s="46"/>
      <c r="BW223" s="45"/>
      <c r="BX223" s="45"/>
      <c r="BY223" s="45"/>
      <c r="BZ223" s="46"/>
      <c r="CA223" s="45"/>
      <c r="CB223" s="45"/>
      <c r="CC223" s="45"/>
      <c r="CD223" s="45"/>
      <c r="CE223" s="43"/>
      <c r="CF223" s="43"/>
      <c r="CG223" s="43"/>
      <c r="CH223" s="47"/>
      <c r="CI223" s="117"/>
    </row>
    <row r="224" spans="1:87" ht="15" x14ac:dyDescent="0.25">
      <c r="A224" s="559">
        <f t="shared" si="15"/>
        <v>0</v>
      </c>
      <c r="B224" s="157"/>
      <c r="C224" s="156" t="s">
        <v>569</v>
      </c>
      <c r="D224" s="42">
        <v>2</v>
      </c>
      <c r="E224" s="63">
        <v>880</v>
      </c>
      <c r="F224" s="64">
        <v>5.6967233474484722</v>
      </c>
      <c r="G224" s="65">
        <v>5.7516341363124077</v>
      </c>
      <c r="H224" s="65">
        <v>9.833154958649903</v>
      </c>
      <c r="I224" s="63">
        <v>101.49137692028856</v>
      </c>
      <c r="J224" s="63">
        <v>108.61532147455338</v>
      </c>
      <c r="K224" s="63">
        <v>888.43110598110036</v>
      </c>
      <c r="L224" s="63">
        <v>168.4292539110412</v>
      </c>
      <c r="M224" s="63">
        <v>223.62485523388355</v>
      </c>
      <c r="N224" s="63">
        <v>432.64611318061742</v>
      </c>
      <c r="O224" s="63">
        <v>272.16912158822726</v>
      </c>
      <c r="P224" s="63">
        <v>117.92726686368252</v>
      </c>
      <c r="Q224" s="63">
        <v>72.590683061156682</v>
      </c>
      <c r="R224" s="63">
        <v>63.954722297886818</v>
      </c>
      <c r="S224" s="66">
        <v>112.15979109981534</v>
      </c>
      <c r="T224" s="65">
        <v>6.5552979999999996</v>
      </c>
      <c r="U224" s="65">
        <v>4.0623598463759985</v>
      </c>
      <c r="V224" s="65">
        <v>2.1160100000000002</v>
      </c>
      <c r="W224" s="66">
        <v>30.345295500000006</v>
      </c>
      <c r="X224" s="65">
        <v>0.301375</v>
      </c>
      <c r="Y224" s="65">
        <v>6.1665799999999997</v>
      </c>
      <c r="Z224" s="65">
        <v>2.26213</v>
      </c>
      <c r="AA224" s="65">
        <v>9.0575449999999993</v>
      </c>
      <c r="AB224" s="63">
        <v>125</v>
      </c>
      <c r="AC224" s="63">
        <v>68.193789999999993</v>
      </c>
      <c r="AD224" s="63">
        <v>28.221119999999999</v>
      </c>
      <c r="AE224" s="67">
        <v>0.05</v>
      </c>
      <c r="AF224" s="123">
        <v>0.02</v>
      </c>
      <c r="BB224" s="375"/>
      <c r="BC224" s="349"/>
      <c r="BD224" s="157"/>
      <c r="BE224" s="156"/>
      <c r="BF224" s="156" t="s">
        <v>567</v>
      </c>
      <c r="BG224" s="42"/>
      <c r="BH224" s="43"/>
      <c r="BI224" s="44"/>
      <c r="BJ224" s="45"/>
      <c r="BK224" s="45"/>
      <c r="BL224" s="43"/>
      <c r="BM224" s="43"/>
      <c r="BN224" s="43"/>
      <c r="BO224" s="43"/>
      <c r="BP224" s="43"/>
      <c r="BQ224" s="43"/>
      <c r="BR224" s="43"/>
      <c r="BS224" s="43"/>
      <c r="BT224" s="43"/>
      <c r="BU224" s="43"/>
      <c r="BV224" s="46"/>
      <c r="BW224" s="45"/>
      <c r="BX224" s="45"/>
      <c r="BY224" s="45"/>
      <c r="BZ224" s="46"/>
      <c r="CA224" s="45"/>
      <c r="CB224" s="45"/>
      <c r="CC224" s="45"/>
      <c r="CD224" s="45"/>
      <c r="CE224" s="43"/>
      <c r="CF224" s="43"/>
      <c r="CG224" s="43"/>
      <c r="CH224" s="47"/>
      <c r="CI224" s="117"/>
    </row>
    <row r="225" spans="1:87" ht="15" x14ac:dyDescent="0.25">
      <c r="A225" s="559">
        <f t="shared" si="15"/>
        <v>0</v>
      </c>
      <c r="B225" s="157"/>
      <c r="C225" s="156" t="s">
        <v>570</v>
      </c>
      <c r="D225" s="42">
        <v>3</v>
      </c>
      <c r="E225" s="63">
        <v>880</v>
      </c>
      <c r="F225" s="64">
        <v>5.3944558922297041</v>
      </c>
      <c r="G225" s="65">
        <v>5.3702859171823567</v>
      </c>
      <c r="H225" s="65">
        <v>9.3931874840901468</v>
      </c>
      <c r="I225" s="63">
        <v>94.248485026949851</v>
      </c>
      <c r="J225" s="63">
        <v>95.584542996993264</v>
      </c>
      <c r="K225" s="63">
        <v>891.32304395372273</v>
      </c>
      <c r="L225" s="63">
        <v>149.08720687749886</v>
      </c>
      <c r="M225" s="63">
        <v>238.36165119592263</v>
      </c>
      <c r="N225" s="63">
        <v>462.78164741441066</v>
      </c>
      <c r="O225" s="63">
        <v>290.36148383189095</v>
      </c>
      <c r="P225" s="63">
        <v>107.51140574193143</v>
      </c>
      <c r="Q225" s="63">
        <v>69.663134849242056</v>
      </c>
      <c r="R225" s="63">
        <v>63.097442609037572</v>
      </c>
      <c r="S225" s="66">
        <v>109.40262740020724</v>
      </c>
      <c r="T225" s="65">
        <v>6.5552979999999996</v>
      </c>
      <c r="U225" s="65">
        <v>3.8236621445639991</v>
      </c>
      <c r="V225" s="65">
        <v>1.9504399999999997</v>
      </c>
      <c r="W225" s="66">
        <v>28.815295500000001</v>
      </c>
      <c r="X225" s="65">
        <v>0.30913499999999999</v>
      </c>
      <c r="Y225" s="65">
        <v>6.2417959999999999</v>
      </c>
      <c r="Z225" s="65">
        <v>2.0269299999999997</v>
      </c>
      <c r="AA225" s="65">
        <v>8.0326950000000004</v>
      </c>
      <c r="AB225" s="63">
        <v>125</v>
      </c>
      <c r="AC225" s="63">
        <v>59.934559999999998</v>
      </c>
      <c r="AD225" s="63">
        <v>25.871119999999998</v>
      </c>
      <c r="AE225" s="67">
        <v>0.05</v>
      </c>
      <c r="AF225" s="123">
        <v>0.02</v>
      </c>
      <c r="BB225" s="375"/>
      <c r="BC225" s="349"/>
      <c r="BD225" s="158" t="s">
        <v>334</v>
      </c>
      <c r="BE225" s="159"/>
      <c r="BF225" s="159" t="s">
        <v>568</v>
      </c>
      <c r="BG225" s="55"/>
      <c r="BH225" s="56"/>
      <c r="BI225" s="57"/>
      <c r="BJ225" s="58"/>
      <c r="BK225" s="58"/>
      <c r="BL225" s="56"/>
      <c r="BM225" s="56"/>
      <c r="BN225" s="56"/>
      <c r="BO225" s="56"/>
      <c r="BP225" s="56"/>
      <c r="BQ225" s="56"/>
      <c r="BR225" s="56"/>
      <c r="BS225" s="56"/>
      <c r="BT225" s="56"/>
      <c r="BU225" s="56"/>
      <c r="BV225" s="59"/>
      <c r="BW225" s="58"/>
      <c r="BX225" s="58"/>
      <c r="BY225" s="58"/>
      <c r="BZ225" s="59"/>
      <c r="CA225" s="58"/>
      <c r="CB225" s="58"/>
      <c r="CC225" s="58"/>
      <c r="CD225" s="58"/>
      <c r="CE225" s="56"/>
      <c r="CF225" s="56"/>
      <c r="CG225" s="56"/>
      <c r="CH225" s="60"/>
      <c r="CI225" s="122"/>
    </row>
    <row r="226" spans="1:87" ht="15" x14ac:dyDescent="0.25">
      <c r="A226" s="559">
        <f t="shared" si="15"/>
        <v>0</v>
      </c>
      <c r="B226" s="157"/>
      <c r="C226" s="156" t="s">
        <v>571</v>
      </c>
      <c r="D226" s="42">
        <v>4</v>
      </c>
      <c r="E226" s="63">
        <v>880</v>
      </c>
      <c r="F226" s="64">
        <v>5.1122074015524079</v>
      </c>
      <c r="G226" s="65">
        <v>5.0026247092888676</v>
      </c>
      <c r="H226" s="65">
        <v>8.991422478057201</v>
      </c>
      <c r="I226" s="63">
        <v>87.649544618961187</v>
      </c>
      <c r="J226" s="63">
        <v>84.238838553019235</v>
      </c>
      <c r="K226" s="63">
        <v>901.63454158418517</v>
      </c>
      <c r="L226" s="63">
        <v>132.28362830769231</v>
      </c>
      <c r="M226" s="63">
        <v>250.90335221025597</v>
      </c>
      <c r="N226" s="63">
        <v>493.95043517537658</v>
      </c>
      <c r="O226" s="63">
        <v>312.64510942570331</v>
      </c>
      <c r="P226" s="63">
        <v>97.532418225231496</v>
      </c>
      <c r="Q226" s="63">
        <v>66.186382384895126</v>
      </c>
      <c r="R226" s="63">
        <v>62.170365407565114</v>
      </c>
      <c r="S226" s="66">
        <v>98.539902251789528</v>
      </c>
      <c r="T226" s="65">
        <v>6.5552979999999996</v>
      </c>
      <c r="U226" s="65">
        <v>3.5849644427519993</v>
      </c>
      <c r="V226" s="65">
        <v>1.82487</v>
      </c>
      <c r="W226" s="66">
        <v>26.385295500000002</v>
      </c>
      <c r="X226" s="65">
        <v>0.30649499999999996</v>
      </c>
      <c r="Y226" s="65">
        <v>6.0867719999999998</v>
      </c>
      <c r="Z226" s="65">
        <v>1.82023</v>
      </c>
      <c r="AA226" s="65">
        <v>7.2350649999999987</v>
      </c>
      <c r="AB226" s="63">
        <v>125</v>
      </c>
      <c r="AC226" s="63">
        <v>52.738209999999995</v>
      </c>
      <c r="AD226" s="63">
        <v>24.021120000000003</v>
      </c>
      <c r="AE226" s="67">
        <v>0.05</v>
      </c>
      <c r="AF226" s="123">
        <v>0.02</v>
      </c>
      <c r="BB226" s="375"/>
      <c r="BC226" s="349"/>
      <c r="BD226" s="155" t="s">
        <v>336</v>
      </c>
      <c r="BE226" s="356"/>
      <c r="BF226" s="156" t="s">
        <v>569</v>
      </c>
      <c r="BG226" s="42"/>
      <c r="BH226" s="63"/>
      <c r="BI226" s="64"/>
      <c r="BJ226" s="65"/>
      <c r="BK226" s="65"/>
      <c r="BL226" s="63"/>
      <c r="BM226" s="63"/>
      <c r="BN226" s="63"/>
      <c r="BO226" s="63"/>
      <c r="BP226" s="63"/>
      <c r="BQ226" s="63"/>
      <c r="BR226" s="63"/>
      <c r="BS226" s="63"/>
      <c r="BT226" s="63"/>
      <c r="BU226" s="63"/>
      <c r="BV226" s="66"/>
      <c r="BW226" s="65"/>
      <c r="BX226" s="65"/>
      <c r="BY226" s="65"/>
      <c r="BZ226" s="66"/>
      <c r="CA226" s="65"/>
      <c r="CB226" s="65"/>
      <c r="CC226" s="65"/>
      <c r="CD226" s="65"/>
      <c r="CE226" s="63"/>
      <c r="CF226" s="63"/>
      <c r="CG226" s="63"/>
      <c r="CH226" s="67"/>
      <c r="CI226" s="123"/>
    </row>
    <row r="227" spans="1:87" ht="15" x14ac:dyDescent="0.25">
      <c r="A227" s="559">
        <f t="shared" si="15"/>
        <v>0</v>
      </c>
      <c r="B227" s="157"/>
      <c r="C227" s="156" t="s">
        <v>572</v>
      </c>
      <c r="D227" s="42">
        <v>5</v>
      </c>
      <c r="E227" s="63">
        <v>880</v>
      </c>
      <c r="F227" s="64">
        <v>4.7293281086771062</v>
      </c>
      <c r="G227" s="65">
        <v>4.520641282624192</v>
      </c>
      <c r="H227" s="65">
        <v>8.4240873299111243</v>
      </c>
      <c r="I227" s="63">
        <v>78.941334904775275</v>
      </c>
      <c r="J227" s="63">
        <v>71.055641870682194</v>
      </c>
      <c r="K227" s="63">
        <v>908.03046789989116</v>
      </c>
      <c r="L227" s="63">
        <v>112.61631760912566</v>
      </c>
      <c r="M227" s="63">
        <v>278.43988979322012</v>
      </c>
      <c r="N227" s="63">
        <v>536.89553171023101</v>
      </c>
      <c r="O227" s="63">
        <v>342.20246684548579</v>
      </c>
      <c r="P227" s="63">
        <v>85.069044848066611</v>
      </c>
      <c r="Q227" s="63">
        <v>61.587011223900468</v>
      </c>
      <c r="R227" s="63">
        <v>61.005655307214184</v>
      </c>
      <c r="S227" s="66">
        <v>92.34567901234567</v>
      </c>
      <c r="T227" s="65">
        <v>6.5552979999999996</v>
      </c>
      <c r="U227" s="65">
        <v>3.3462667409399995</v>
      </c>
      <c r="V227" s="65">
        <v>1.7393000000000001</v>
      </c>
      <c r="W227" s="66">
        <v>23.0552955</v>
      </c>
      <c r="X227" s="65">
        <v>0.29345499999999997</v>
      </c>
      <c r="Y227" s="65">
        <v>5.7015080000000005</v>
      </c>
      <c r="Z227" s="65">
        <v>1.6420300000000001</v>
      </c>
      <c r="AA227" s="65">
        <v>6.6646549999999998</v>
      </c>
      <c r="AB227" s="63">
        <v>75</v>
      </c>
      <c r="AC227" s="63">
        <v>46.60474</v>
      </c>
      <c r="AD227" s="63">
        <v>22.671120000000002</v>
      </c>
      <c r="AE227" s="67">
        <v>0.05</v>
      </c>
      <c r="AF227" s="123">
        <v>0.02</v>
      </c>
      <c r="BB227" s="375"/>
      <c r="BC227" s="349"/>
      <c r="BD227" s="157"/>
      <c r="BE227" s="156"/>
      <c r="BF227" s="156" t="s">
        <v>570</v>
      </c>
      <c r="BG227" s="42"/>
      <c r="BH227" s="63"/>
      <c r="BI227" s="64"/>
      <c r="BJ227" s="65"/>
      <c r="BK227" s="65"/>
      <c r="BL227" s="63"/>
      <c r="BM227" s="63"/>
      <c r="BN227" s="63"/>
      <c r="BO227" s="63"/>
      <c r="BP227" s="63"/>
      <c r="BQ227" s="63"/>
      <c r="BR227" s="63"/>
      <c r="BS227" s="63"/>
      <c r="BT227" s="63"/>
      <c r="BU227" s="63"/>
      <c r="BV227" s="66"/>
      <c r="BW227" s="65"/>
      <c r="BX227" s="65"/>
      <c r="BY227" s="65"/>
      <c r="BZ227" s="66"/>
      <c r="CA227" s="65"/>
      <c r="CB227" s="65"/>
      <c r="CC227" s="65"/>
      <c r="CD227" s="65"/>
      <c r="CE227" s="63"/>
      <c r="CF227" s="63"/>
      <c r="CG227" s="63"/>
      <c r="CH227" s="67"/>
      <c r="CI227" s="123"/>
    </row>
    <row r="228" spans="1:87" ht="15" x14ac:dyDescent="0.25">
      <c r="A228" s="559">
        <f t="shared" si="15"/>
        <v>0</v>
      </c>
      <c r="B228" s="158" t="str">
        <f>IF($BE$6=1,BD230,BD231)</f>
        <v>E 2c+</v>
      </c>
      <c r="C228" s="159" t="s">
        <v>573</v>
      </c>
      <c r="D228" s="55">
        <v>1</v>
      </c>
      <c r="E228" s="70">
        <v>880</v>
      </c>
      <c r="F228" s="71">
        <v>5.58543519745536</v>
      </c>
      <c r="G228" s="72">
        <v>5.6082507751115811</v>
      </c>
      <c r="H228" s="72">
        <v>9.6747090620856326</v>
      </c>
      <c r="I228" s="70">
        <v>106.35526883568158</v>
      </c>
      <c r="J228" s="70">
        <v>126.45391137521455</v>
      </c>
      <c r="K228" s="70">
        <v>877.34392606790857</v>
      </c>
      <c r="L228" s="70">
        <v>194.88614572757024</v>
      </c>
      <c r="M228" s="70">
        <v>213.71814423440711</v>
      </c>
      <c r="N228" s="70">
        <v>407.54354787985761</v>
      </c>
      <c r="O228" s="70">
        <v>267.07101855169731</v>
      </c>
      <c r="P228" s="70">
        <v>72.479852468685991</v>
      </c>
      <c r="Q228" s="70">
        <v>71.195091195974769</v>
      </c>
      <c r="R228" s="70">
        <v>64.940015931671894</v>
      </c>
      <c r="S228" s="73">
        <v>123.4764763045263</v>
      </c>
      <c r="T228" s="72">
        <v>8.2477590000000003</v>
      </c>
      <c r="U228" s="72">
        <v>4.2811643615939996</v>
      </c>
      <c r="V228" s="72">
        <v>2.4663300000000001</v>
      </c>
      <c r="W228" s="73">
        <v>32.458954500000004</v>
      </c>
      <c r="X228" s="72">
        <v>0.21395666666666668</v>
      </c>
      <c r="Y228" s="72">
        <v>4.6521173333333321</v>
      </c>
      <c r="Z228" s="72">
        <v>2.52583</v>
      </c>
      <c r="AA228" s="72">
        <v>11.01999</v>
      </c>
      <c r="AB228" s="70">
        <v>200</v>
      </c>
      <c r="AC228" s="70">
        <v>96.851904999999988</v>
      </c>
      <c r="AD228" s="70">
        <v>32.570165000000003</v>
      </c>
      <c r="AE228" s="74">
        <v>0.15</v>
      </c>
      <c r="AF228" s="124">
        <v>0.02</v>
      </c>
      <c r="BB228" s="375"/>
      <c r="BC228" s="349"/>
      <c r="BD228" s="157"/>
      <c r="BE228" s="156"/>
      <c r="BF228" s="156" t="s">
        <v>571</v>
      </c>
      <c r="BG228" s="42"/>
      <c r="BH228" s="63"/>
      <c r="BI228" s="64"/>
      <c r="BJ228" s="65"/>
      <c r="BK228" s="65"/>
      <c r="BL228" s="63"/>
      <c r="BM228" s="63"/>
      <c r="BN228" s="63"/>
      <c r="BO228" s="63"/>
      <c r="BP228" s="63"/>
      <c r="BQ228" s="63"/>
      <c r="BR228" s="63"/>
      <c r="BS228" s="63"/>
      <c r="BT228" s="63"/>
      <c r="BU228" s="63"/>
      <c r="BV228" s="66"/>
      <c r="BW228" s="65"/>
      <c r="BX228" s="65"/>
      <c r="BY228" s="65"/>
      <c r="BZ228" s="66"/>
      <c r="CA228" s="65"/>
      <c r="CB228" s="65"/>
      <c r="CC228" s="65"/>
      <c r="CD228" s="65"/>
      <c r="CE228" s="63"/>
      <c r="CF228" s="63"/>
      <c r="CG228" s="63"/>
      <c r="CH228" s="67"/>
      <c r="CI228" s="123"/>
    </row>
    <row r="229" spans="1:87" ht="15" x14ac:dyDescent="0.25">
      <c r="A229" s="559">
        <f t="shared" si="15"/>
        <v>0</v>
      </c>
      <c r="B229" s="157"/>
      <c r="C229" s="156" t="s">
        <v>574</v>
      </c>
      <c r="D229" s="42">
        <v>2</v>
      </c>
      <c r="E229" s="43">
        <v>880</v>
      </c>
      <c r="F229" s="44">
        <v>5.5198658442086428</v>
      </c>
      <c r="G229" s="45">
        <v>5.524326966469884</v>
      </c>
      <c r="H229" s="45">
        <v>9.5805459277315865</v>
      </c>
      <c r="I229" s="43">
        <v>101.84434073580044</v>
      </c>
      <c r="J229" s="43">
        <v>114.69314675995315</v>
      </c>
      <c r="K229" s="43">
        <v>883.84873886414243</v>
      </c>
      <c r="L229" s="43">
        <v>177.42830000465256</v>
      </c>
      <c r="M229" s="43">
        <v>220.67655857818534</v>
      </c>
      <c r="N229" s="43">
        <v>416.92246950793918</v>
      </c>
      <c r="O229" s="43">
        <v>273.8141765812191</v>
      </c>
      <c r="P229" s="43">
        <v>82.0185877865934</v>
      </c>
      <c r="Q229" s="43">
        <v>70.581369127546424</v>
      </c>
      <c r="R229" s="43">
        <v>64.327385440316405</v>
      </c>
      <c r="S229" s="46">
        <v>116.65360294117647</v>
      </c>
      <c r="T229" s="45">
        <v>8.2477590000000003</v>
      </c>
      <c r="U229" s="45">
        <v>4.0225734731879994</v>
      </c>
      <c r="V229" s="45">
        <v>2.2607600000000003</v>
      </c>
      <c r="W229" s="46">
        <v>31.828954500000005</v>
      </c>
      <c r="X229" s="45">
        <v>0.23211666666666667</v>
      </c>
      <c r="Y229" s="45">
        <v>4.9575733333333334</v>
      </c>
      <c r="Z229" s="45">
        <v>2.26213</v>
      </c>
      <c r="AA229" s="45">
        <v>9.7679200000000002</v>
      </c>
      <c r="AB229" s="43">
        <v>125</v>
      </c>
      <c r="AC229" s="43">
        <v>87.529794999999993</v>
      </c>
      <c r="AD229" s="43">
        <v>29.720165000000001</v>
      </c>
      <c r="AE229" s="47">
        <v>0.05</v>
      </c>
      <c r="AF229" s="117">
        <v>0.02</v>
      </c>
      <c r="BB229" s="375"/>
      <c r="BC229" s="349"/>
      <c r="BD229" s="157"/>
      <c r="BE229" s="156"/>
      <c r="BF229" s="156" t="s">
        <v>572</v>
      </c>
      <c r="BG229" s="42"/>
      <c r="BH229" s="63"/>
      <c r="BI229" s="64"/>
      <c r="BJ229" s="65"/>
      <c r="BK229" s="65"/>
      <c r="BL229" s="63"/>
      <c r="BM229" s="63"/>
      <c r="BN229" s="63"/>
      <c r="BO229" s="63"/>
      <c r="BP229" s="63"/>
      <c r="BQ229" s="63"/>
      <c r="BR229" s="63"/>
      <c r="BS229" s="63"/>
      <c r="BT229" s="63"/>
      <c r="BU229" s="63"/>
      <c r="BV229" s="66"/>
      <c r="BW229" s="65"/>
      <c r="BX229" s="65"/>
      <c r="BY229" s="65"/>
      <c r="BZ229" s="66"/>
      <c r="CA229" s="65"/>
      <c r="CB229" s="65"/>
      <c r="CC229" s="65"/>
      <c r="CD229" s="65"/>
      <c r="CE229" s="63"/>
      <c r="CF229" s="63"/>
      <c r="CG229" s="63"/>
      <c r="CH229" s="67"/>
      <c r="CI229" s="123"/>
    </row>
    <row r="230" spans="1:87" ht="15" x14ac:dyDescent="0.25">
      <c r="A230" s="559">
        <f t="shared" si="15"/>
        <v>0</v>
      </c>
      <c r="B230" s="157"/>
      <c r="C230" s="156" t="s">
        <v>575</v>
      </c>
      <c r="D230" s="42">
        <v>3</v>
      </c>
      <c r="E230" s="43">
        <v>880</v>
      </c>
      <c r="F230" s="44">
        <v>5.2054730450470474</v>
      </c>
      <c r="G230" s="45">
        <v>5.130279334755369</v>
      </c>
      <c r="H230" s="45">
        <v>9.1182395092034874</v>
      </c>
      <c r="I230" s="43">
        <v>94.204474603614671</v>
      </c>
      <c r="J230" s="43">
        <v>100.86217079687357</v>
      </c>
      <c r="K230" s="43">
        <v>886.46023229905154</v>
      </c>
      <c r="L230" s="43">
        <v>156.89357715918865</v>
      </c>
      <c r="M230" s="43">
        <v>237.93621206848096</v>
      </c>
      <c r="N230" s="43">
        <v>445.850527374482</v>
      </c>
      <c r="O230" s="43">
        <v>292.36692996929736</v>
      </c>
      <c r="P230" s="43">
        <v>74.661471878499711</v>
      </c>
      <c r="Q230" s="43">
        <v>67.527294968400938</v>
      </c>
      <c r="R230" s="43">
        <v>63.488708899425156</v>
      </c>
      <c r="S230" s="46">
        <v>114.11804890636222</v>
      </c>
      <c r="T230" s="45">
        <v>8.2477590000000003</v>
      </c>
      <c r="U230" s="45">
        <v>3.7639825847819997</v>
      </c>
      <c r="V230" s="45">
        <v>2.0951900000000001</v>
      </c>
      <c r="W230" s="46">
        <v>30.298954500000004</v>
      </c>
      <c r="X230" s="45">
        <v>0.23987666666666665</v>
      </c>
      <c r="Y230" s="45">
        <v>5.0327893333333336</v>
      </c>
      <c r="Z230" s="45">
        <v>2.0269299999999997</v>
      </c>
      <c r="AA230" s="45">
        <v>8.7430700000000012</v>
      </c>
      <c r="AB230" s="43">
        <v>125</v>
      </c>
      <c r="AC230" s="43">
        <v>79.270564999999991</v>
      </c>
      <c r="AD230" s="43">
        <v>27.370165</v>
      </c>
      <c r="AE230" s="47">
        <v>0.05</v>
      </c>
      <c r="AF230" s="117">
        <v>0.02</v>
      </c>
      <c r="BB230" s="375"/>
      <c r="BC230" s="349"/>
      <c r="BD230" s="158" t="s">
        <v>341</v>
      </c>
      <c r="BE230" s="159"/>
      <c r="BF230" s="159" t="s">
        <v>573</v>
      </c>
      <c r="BG230" s="55"/>
      <c r="BH230" s="70"/>
      <c r="BI230" s="71"/>
      <c r="BJ230" s="72"/>
      <c r="BK230" s="72"/>
      <c r="BL230" s="70"/>
      <c r="BM230" s="70"/>
      <c r="BN230" s="70"/>
      <c r="BO230" s="70"/>
      <c r="BP230" s="70"/>
      <c r="BQ230" s="70"/>
      <c r="BR230" s="70"/>
      <c r="BS230" s="70"/>
      <c r="BT230" s="70"/>
      <c r="BU230" s="70"/>
      <c r="BV230" s="73"/>
      <c r="BW230" s="72"/>
      <c r="BX230" s="72"/>
      <c r="BY230" s="72"/>
      <c r="BZ230" s="73"/>
      <c r="CA230" s="72"/>
      <c r="CB230" s="72"/>
      <c r="CC230" s="72"/>
      <c r="CD230" s="72"/>
      <c r="CE230" s="70"/>
      <c r="CF230" s="70"/>
      <c r="CG230" s="70"/>
      <c r="CH230" s="74"/>
      <c r="CI230" s="124"/>
    </row>
    <row r="231" spans="1:87" ht="15" x14ac:dyDescent="0.25">
      <c r="A231" s="559">
        <f t="shared" si="15"/>
        <v>0</v>
      </c>
      <c r="B231" s="157"/>
      <c r="C231" s="156" t="s">
        <v>576</v>
      </c>
      <c r="D231" s="42">
        <v>4</v>
      </c>
      <c r="E231" s="43">
        <v>880</v>
      </c>
      <c r="F231" s="44">
        <v>5.0790181330782307</v>
      </c>
      <c r="G231" s="45">
        <v>4.9693289348098455</v>
      </c>
      <c r="H231" s="45">
        <v>8.9338784083820677</v>
      </c>
      <c r="I231" s="43">
        <v>89.678620014898442</v>
      </c>
      <c r="J231" s="43">
        <v>90.960745915465466</v>
      </c>
      <c r="K231" s="43">
        <v>892.12899924073997</v>
      </c>
      <c r="L231" s="43">
        <v>142.21913361111112</v>
      </c>
      <c r="M231" s="43">
        <v>249.30051116517882</v>
      </c>
      <c r="N231" s="43">
        <v>463.21572059233347</v>
      </c>
      <c r="O231" s="43">
        <v>311.17504828571424</v>
      </c>
      <c r="P231" s="43">
        <v>71.203201965656277</v>
      </c>
      <c r="Q231" s="43">
        <v>66.228989126799092</v>
      </c>
      <c r="R231" s="43">
        <v>62.758039286177414</v>
      </c>
      <c r="S231" s="46">
        <v>108.35371259762496</v>
      </c>
      <c r="T231" s="45">
        <v>8.2477590000000003</v>
      </c>
      <c r="U231" s="45">
        <v>3.5053916963759995</v>
      </c>
      <c r="V231" s="45">
        <v>1.9696200000000001</v>
      </c>
      <c r="W231" s="46">
        <v>27.868954500000005</v>
      </c>
      <c r="X231" s="45">
        <v>0.23723666666666668</v>
      </c>
      <c r="Y231" s="45">
        <v>4.8777653333333335</v>
      </c>
      <c r="Z231" s="45">
        <v>1.82023</v>
      </c>
      <c r="AA231" s="45">
        <v>7.9454399999999996</v>
      </c>
      <c r="AB231" s="43">
        <v>125</v>
      </c>
      <c r="AC231" s="43">
        <v>72.074214999999995</v>
      </c>
      <c r="AD231" s="43">
        <v>25.520165000000006</v>
      </c>
      <c r="AE231" s="47">
        <v>0.05</v>
      </c>
      <c r="AF231" s="117">
        <v>0.02</v>
      </c>
      <c r="BB231" s="375"/>
      <c r="BC231" s="349"/>
      <c r="BD231" s="155" t="s">
        <v>343</v>
      </c>
      <c r="BE231" s="356"/>
      <c r="BF231" s="156" t="s">
        <v>574</v>
      </c>
      <c r="BG231" s="42"/>
      <c r="BH231" s="43"/>
      <c r="BI231" s="44"/>
      <c r="BJ231" s="45"/>
      <c r="BK231" s="45"/>
      <c r="BL231" s="43"/>
      <c r="BM231" s="43"/>
      <c r="BN231" s="43"/>
      <c r="BO231" s="43"/>
      <c r="BP231" s="43"/>
      <c r="BQ231" s="43"/>
      <c r="BR231" s="43"/>
      <c r="BS231" s="43"/>
      <c r="BT231" s="43"/>
      <c r="BU231" s="43"/>
      <c r="BV231" s="46"/>
      <c r="BW231" s="45"/>
      <c r="BX231" s="45"/>
      <c r="BY231" s="45"/>
      <c r="BZ231" s="46"/>
      <c r="CA231" s="45"/>
      <c r="CB231" s="45"/>
      <c r="CC231" s="45"/>
      <c r="CD231" s="45"/>
      <c r="CE231" s="43"/>
      <c r="CF231" s="43"/>
      <c r="CG231" s="43"/>
      <c r="CH231" s="47"/>
      <c r="CI231" s="117"/>
    </row>
    <row r="232" spans="1:87" ht="15" x14ac:dyDescent="0.25">
      <c r="A232" s="559">
        <f t="shared" si="15"/>
        <v>0</v>
      </c>
      <c r="B232" s="157"/>
      <c r="C232" s="156" t="s">
        <v>577</v>
      </c>
      <c r="D232" s="42">
        <v>5</v>
      </c>
      <c r="E232" s="43">
        <v>880</v>
      </c>
      <c r="F232" s="44">
        <v>4.7034250027644422</v>
      </c>
      <c r="G232" s="45">
        <v>4.5053248759971476</v>
      </c>
      <c r="H232" s="45">
        <v>8.3688313180643146</v>
      </c>
      <c r="I232" s="43">
        <v>81.210098013240653</v>
      </c>
      <c r="J232" s="43">
        <v>77.703360641306176</v>
      </c>
      <c r="K232" s="43">
        <v>893.10754484111817</v>
      </c>
      <c r="L232" s="43">
        <v>122.46169950888128</v>
      </c>
      <c r="M232" s="43">
        <v>276.74582333916806</v>
      </c>
      <c r="N232" s="43">
        <v>507.64315619588166</v>
      </c>
      <c r="O232" s="43">
        <v>341.85295677610503</v>
      </c>
      <c r="P232" s="43">
        <v>63.471731006276066</v>
      </c>
      <c r="Q232" s="43">
        <v>62.252443098364523</v>
      </c>
      <c r="R232" s="43">
        <v>61.702855700282804</v>
      </c>
      <c r="S232" s="46">
        <v>107.93774880669909</v>
      </c>
      <c r="T232" s="45">
        <v>8.2477590000000003</v>
      </c>
      <c r="U232" s="45">
        <v>3.2468008079699993</v>
      </c>
      <c r="V232" s="45">
        <v>1.8840500000000002</v>
      </c>
      <c r="W232" s="46">
        <v>24.538954500000003</v>
      </c>
      <c r="X232" s="45">
        <v>0.22419666666666668</v>
      </c>
      <c r="Y232" s="45">
        <v>4.4925013333333341</v>
      </c>
      <c r="Z232" s="45">
        <v>1.6420300000000001</v>
      </c>
      <c r="AA232" s="45">
        <v>7.3750300000000006</v>
      </c>
      <c r="AB232" s="43">
        <v>75</v>
      </c>
      <c r="AC232" s="43">
        <v>65.940744999999993</v>
      </c>
      <c r="AD232" s="43">
        <v>24.170165000000004</v>
      </c>
      <c r="AE232" s="47">
        <v>0.05</v>
      </c>
      <c r="AF232" s="117">
        <v>0.02</v>
      </c>
      <c r="BB232" s="375"/>
      <c r="BC232" s="349"/>
      <c r="BD232" s="157"/>
      <c r="BE232" s="156"/>
      <c r="BF232" s="156" t="s">
        <v>575</v>
      </c>
      <c r="BG232" s="42"/>
      <c r="BH232" s="43"/>
      <c r="BI232" s="44"/>
      <c r="BJ232" s="45"/>
      <c r="BK232" s="45"/>
      <c r="BL232" s="43"/>
      <c r="BM232" s="43"/>
      <c r="BN232" s="43"/>
      <c r="BO232" s="43"/>
      <c r="BP232" s="43"/>
      <c r="BQ232" s="43"/>
      <c r="BR232" s="43"/>
      <c r="BS232" s="43"/>
      <c r="BT232" s="43"/>
      <c r="BU232" s="43"/>
      <c r="BV232" s="46"/>
      <c r="BW232" s="45"/>
      <c r="BX232" s="45"/>
      <c r="BY232" s="45"/>
      <c r="BZ232" s="46"/>
      <c r="CA232" s="45"/>
      <c r="CB232" s="45"/>
      <c r="CC232" s="45"/>
      <c r="CD232" s="45"/>
      <c r="CE232" s="43"/>
      <c r="CF232" s="43"/>
      <c r="CG232" s="43"/>
      <c r="CH232" s="47"/>
      <c r="CI232" s="117"/>
    </row>
    <row r="233" spans="1:87" ht="15" x14ac:dyDescent="0.25">
      <c r="A233" s="559">
        <f t="shared" si="15"/>
        <v>0</v>
      </c>
      <c r="B233" s="158" t="str">
        <f>IF($BE$6=1,BD235,BD236)</f>
        <v>ER 2c+</v>
      </c>
      <c r="C233" s="159" t="s">
        <v>578</v>
      </c>
      <c r="D233" s="55">
        <v>1</v>
      </c>
      <c r="E233" s="56">
        <v>880</v>
      </c>
      <c r="F233" s="57">
        <v>5.7705372086146323</v>
      </c>
      <c r="G233" s="58">
        <v>5.8552033730555486</v>
      </c>
      <c r="H233" s="58">
        <v>9.9286581229668798</v>
      </c>
      <c r="I233" s="56">
        <v>106.73720307460664</v>
      </c>
      <c r="J233" s="56">
        <v>122.64693757208346</v>
      </c>
      <c r="K233" s="56">
        <v>875.57658871233127</v>
      </c>
      <c r="L233" s="56">
        <v>189.19874794551083</v>
      </c>
      <c r="M233" s="56">
        <v>198.68404031252572</v>
      </c>
      <c r="N233" s="56">
        <v>379.38348553468518</v>
      </c>
      <c r="O233" s="56">
        <v>253.36606496198235</v>
      </c>
      <c r="P233" s="56">
        <v>95.669389097798714</v>
      </c>
      <c r="Q233" s="56">
        <v>73.61074660301388</v>
      </c>
      <c r="R233" s="56">
        <v>64.782173116230524</v>
      </c>
      <c r="S233" s="59">
        <v>125.35837744719795</v>
      </c>
      <c r="T233" s="58">
        <v>8.2477590000000003</v>
      </c>
      <c r="U233" s="58">
        <v>4.2811643615939996</v>
      </c>
      <c r="V233" s="58">
        <v>2.4663300000000001</v>
      </c>
      <c r="W233" s="59">
        <v>32.458954500000004</v>
      </c>
      <c r="X233" s="58">
        <v>0.21395666666666668</v>
      </c>
      <c r="Y233" s="58">
        <v>5.8611240000000002</v>
      </c>
      <c r="Z233" s="58">
        <v>2.52583</v>
      </c>
      <c r="AA233" s="58">
        <v>10.309614999999999</v>
      </c>
      <c r="AB233" s="56">
        <v>200</v>
      </c>
      <c r="AC233" s="56">
        <v>77.515899999999988</v>
      </c>
      <c r="AD233" s="56">
        <v>31.071120000000001</v>
      </c>
      <c r="AE233" s="60">
        <v>0.15</v>
      </c>
      <c r="AF233" s="122">
        <v>0.02</v>
      </c>
      <c r="BB233" s="375"/>
      <c r="BC233" s="349"/>
      <c r="BD233" s="157"/>
      <c r="BE233" s="156"/>
      <c r="BF233" s="156" t="s">
        <v>576</v>
      </c>
      <c r="BG233" s="42"/>
      <c r="BH233" s="43"/>
      <c r="BI233" s="44"/>
      <c r="BJ233" s="45"/>
      <c r="BK233" s="45"/>
      <c r="BL233" s="43"/>
      <c r="BM233" s="43"/>
      <c r="BN233" s="43"/>
      <c r="BO233" s="43"/>
      <c r="BP233" s="43"/>
      <c r="BQ233" s="43"/>
      <c r="BR233" s="43"/>
      <c r="BS233" s="43"/>
      <c r="BT233" s="43"/>
      <c r="BU233" s="43"/>
      <c r="BV233" s="46"/>
      <c r="BW233" s="45"/>
      <c r="BX233" s="45"/>
      <c r="BY233" s="45"/>
      <c r="BZ233" s="46"/>
      <c r="CA233" s="45"/>
      <c r="CB233" s="45"/>
      <c r="CC233" s="45"/>
      <c r="CD233" s="45"/>
      <c r="CE233" s="43"/>
      <c r="CF233" s="43"/>
      <c r="CG233" s="43"/>
      <c r="CH233" s="47"/>
      <c r="CI233" s="117"/>
    </row>
    <row r="234" spans="1:87" ht="15" x14ac:dyDescent="0.25">
      <c r="A234" s="559">
        <f t="shared" si="15"/>
        <v>0</v>
      </c>
      <c r="B234" s="157"/>
      <c r="C234" s="156" t="s">
        <v>579</v>
      </c>
      <c r="D234" s="42">
        <v>2</v>
      </c>
      <c r="E234" s="63">
        <v>880</v>
      </c>
      <c r="F234" s="64">
        <v>5.7337766420042211</v>
      </c>
      <c r="G234" s="65">
        <v>5.8049977958963721</v>
      </c>
      <c r="H234" s="65">
        <v>9.8796344810051195</v>
      </c>
      <c r="I234" s="63">
        <v>103.31670743167456</v>
      </c>
      <c r="J234" s="63">
        <v>113.25498839738128</v>
      </c>
      <c r="K234" s="63">
        <v>882.56526913801633</v>
      </c>
      <c r="L234" s="63">
        <v>175.27841396173937</v>
      </c>
      <c r="M234" s="63">
        <v>204.57417436601594</v>
      </c>
      <c r="N234" s="63">
        <v>389.60411752073276</v>
      </c>
      <c r="O234" s="63">
        <v>259.43145033040457</v>
      </c>
      <c r="P234" s="63">
        <v>108.42899084030506</v>
      </c>
      <c r="Q234" s="63">
        <v>73.171088725650009</v>
      </c>
      <c r="R234" s="63">
        <v>64.260005382726618</v>
      </c>
      <c r="S234" s="66">
        <v>118.12889099826815</v>
      </c>
      <c r="T234" s="65">
        <v>8.2477590000000003</v>
      </c>
      <c r="U234" s="65">
        <v>4.0225734731879994</v>
      </c>
      <c r="V234" s="65">
        <v>2.2607600000000003</v>
      </c>
      <c r="W234" s="66">
        <v>31.828954500000005</v>
      </c>
      <c r="X234" s="65">
        <v>0.23211666666666667</v>
      </c>
      <c r="Y234" s="65">
        <v>6.1665799999999997</v>
      </c>
      <c r="Z234" s="65">
        <v>2.26213</v>
      </c>
      <c r="AA234" s="65">
        <v>9.0575449999999993</v>
      </c>
      <c r="AB234" s="63">
        <v>125</v>
      </c>
      <c r="AC234" s="63">
        <v>68.193789999999993</v>
      </c>
      <c r="AD234" s="63">
        <v>28.221119999999999</v>
      </c>
      <c r="AE234" s="67">
        <v>0.05</v>
      </c>
      <c r="AF234" s="123">
        <v>0.02</v>
      </c>
      <c r="BB234" s="375"/>
      <c r="BC234" s="349"/>
      <c r="BD234" s="157"/>
      <c r="BE234" s="156"/>
      <c r="BF234" s="156" t="s">
        <v>577</v>
      </c>
      <c r="BG234" s="42"/>
      <c r="BH234" s="43"/>
      <c r="BI234" s="44"/>
      <c r="BJ234" s="45"/>
      <c r="BK234" s="45"/>
      <c r="BL234" s="43"/>
      <c r="BM234" s="43"/>
      <c r="BN234" s="43"/>
      <c r="BO234" s="43"/>
      <c r="BP234" s="43"/>
      <c r="BQ234" s="43"/>
      <c r="BR234" s="43"/>
      <c r="BS234" s="43"/>
      <c r="BT234" s="43"/>
      <c r="BU234" s="43"/>
      <c r="BV234" s="46"/>
      <c r="BW234" s="45"/>
      <c r="BX234" s="45"/>
      <c r="BY234" s="45"/>
      <c r="BZ234" s="46"/>
      <c r="CA234" s="45"/>
      <c r="CB234" s="45"/>
      <c r="CC234" s="45"/>
      <c r="CD234" s="45"/>
      <c r="CE234" s="43"/>
      <c r="CF234" s="43"/>
      <c r="CG234" s="43"/>
      <c r="CH234" s="47"/>
      <c r="CI234" s="117"/>
    </row>
    <row r="235" spans="1:87" ht="15" x14ac:dyDescent="0.25">
      <c r="A235" s="559">
        <f t="shared" si="15"/>
        <v>0</v>
      </c>
      <c r="B235" s="157"/>
      <c r="C235" s="156" t="s">
        <v>580</v>
      </c>
      <c r="D235" s="42">
        <v>3</v>
      </c>
      <c r="E235" s="63">
        <v>880</v>
      </c>
      <c r="F235" s="64">
        <v>5.4729316579790623</v>
      </c>
      <c r="G235" s="65">
        <v>5.4735747213931543</v>
      </c>
      <c r="H235" s="65">
        <v>9.5031225697965063</v>
      </c>
      <c r="I235" s="63">
        <v>96.65729016651386</v>
      </c>
      <c r="J235" s="63">
        <v>100.65677448055544</v>
      </c>
      <c r="K235" s="63">
        <v>886.68934415453839</v>
      </c>
      <c r="L235" s="63">
        <v>156.59031588156171</v>
      </c>
      <c r="M235" s="63">
        <v>219.17308909176185</v>
      </c>
      <c r="N235" s="63">
        <v>416.99190535438669</v>
      </c>
      <c r="O235" s="63">
        <v>278.37864879213839</v>
      </c>
      <c r="P235" s="63">
        <v>97.377941234358133</v>
      </c>
      <c r="Q235" s="63">
        <v>70.579961810395702</v>
      </c>
      <c r="R235" s="63">
        <v>63.473483462996889</v>
      </c>
      <c r="S235" s="66">
        <v>113.87342245087638</v>
      </c>
      <c r="T235" s="65">
        <v>8.2477590000000003</v>
      </c>
      <c r="U235" s="65">
        <v>3.7639825847819997</v>
      </c>
      <c r="V235" s="65">
        <v>2.0951900000000001</v>
      </c>
      <c r="W235" s="66">
        <v>30.298954500000004</v>
      </c>
      <c r="X235" s="65">
        <v>0.23987666666666665</v>
      </c>
      <c r="Y235" s="65">
        <v>6.2417959999999999</v>
      </c>
      <c r="Z235" s="65">
        <v>2.0269299999999997</v>
      </c>
      <c r="AA235" s="65">
        <v>8.0326950000000004</v>
      </c>
      <c r="AB235" s="63">
        <v>125</v>
      </c>
      <c r="AC235" s="63">
        <v>59.934559999999998</v>
      </c>
      <c r="AD235" s="63">
        <v>25.871119999999998</v>
      </c>
      <c r="AE235" s="67">
        <v>0.05</v>
      </c>
      <c r="AF235" s="123">
        <v>0.02</v>
      </c>
      <c r="BB235" s="375"/>
      <c r="BC235" s="349"/>
      <c r="BD235" s="158" t="s">
        <v>348</v>
      </c>
      <c r="BE235" s="159"/>
      <c r="BF235" s="159" t="s">
        <v>578</v>
      </c>
      <c r="BG235" s="55"/>
      <c r="BH235" s="56"/>
      <c r="BI235" s="57"/>
      <c r="BJ235" s="58"/>
      <c r="BK235" s="58"/>
      <c r="BL235" s="56"/>
      <c r="BM235" s="56"/>
      <c r="BN235" s="56"/>
      <c r="BO235" s="56"/>
      <c r="BP235" s="56"/>
      <c r="BQ235" s="56"/>
      <c r="BR235" s="56"/>
      <c r="BS235" s="56"/>
      <c r="BT235" s="56"/>
      <c r="BU235" s="56"/>
      <c r="BV235" s="59"/>
      <c r="BW235" s="58"/>
      <c r="BX235" s="58"/>
      <c r="BY235" s="58"/>
      <c r="BZ235" s="59"/>
      <c r="CA235" s="58"/>
      <c r="CB235" s="58"/>
      <c r="CC235" s="58"/>
      <c r="CD235" s="58"/>
      <c r="CE235" s="56"/>
      <c r="CF235" s="56"/>
      <c r="CG235" s="56"/>
      <c r="CH235" s="60"/>
      <c r="CI235" s="122"/>
    </row>
    <row r="236" spans="1:87" ht="15" x14ac:dyDescent="0.25">
      <c r="A236" s="559">
        <f t="shared" si="15"/>
        <v>0</v>
      </c>
      <c r="B236" s="157"/>
      <c r="C236" s="156" t="s">
        <v>581</v>
      </c>
      <c r="D236" s="42">
        <v>4</v>
      </c>
      <c r="E236" s="63">
        <v>880</v>
      </c>
      <c r="F236" s="64">
        <v>5.2413082701049118</v>
      </c>
      <c r="G236" s="65">
        <v>5.1702132629624584</v>
      </c>
      <c r="H236" s="65">
        <v>9.1762453640458972</v>
      </c>
      <c r="I236" s="63">
        <v>91.257328238793392</v>
      </c>
      <c r="J236" s="63">
        <v>90.888599233974901</v>
      </c>
      <c r="K236" s="63">
        <v>895.96654693955429</v>
      </c>
      <c r="L236" s="63">
        <v>142.1429405755396</v>
      </c>
      <c r="M236" s="63">
        <v>234.30797981343767</v>
      </c>
      <c r="N236" s="63">
        <v>444.43010470470654</v>
      </c>
      <c r="O236" s="63">
        <v>297.82545929440738</v>
      </c>
      <c r="P236" s="63">
        <v>90.183804084607289</v>
      </c>
      <c r="Q236" s="63">
        <v>67.845294622504838</v>
      </c>
      <c r="R236" s="63">
        <v>62.722469551457905</v>
      </c>
      <c r="S236" s="66">
        <v>104.31951356118647</v>
      </c>
      <c r="T236" s="65">
        <v>8.2477590000000003</v>
      </c>
      <c r="U236" s="65">
        <v>3.5053916963759995</v>
      </c>
      <c r="V236" s="65">
        <v>1.9696200000000001</v>
      </c>
      <c r="W236" s="66">
        <v>27.868954500000005</v>
      </c>
      <c r="X236" s="65">
        <v>0.23723666666666668</v>
      </c>
      <c r="Y236" s="65">
        <v>6.0867719999999998</v>
      </c>
      <c r="Z236" s="65">
        <v>1.82023</v>
      </c>
      <c r="AA236" s="65">
        <v>7.2350649999999987</v>
      </c>
      <c r="AB236" s="63">
        <v>125</v>
      </c>
      <c r="AC236" s="63">
        <v>52.738209999999995</v>
      </c>
      <c r="AD236" s="63">
        <v>24.021120000000003</v>
      </c>
      <c r="AE236" s="67">
        <v>0.05</v>
      </c>
      <c r="AF236" s="123">
        <v>0.02</v>
      </c>
      <c r="BB236" s="375"/>
      <c r="BC236" s="349"/>
      <c r="BD236" s="155" t="s">
        <v>350</v>
      </c>
      <c r="BE236" s="356"/>
      <c r="BF236" s="156" t="s">
        <v>579</v>
      </c>
      <c r="BG236" s="42"/>
      <c r="BH236" s="63"/>
      <c r="BI236" s="64"/>
      <c r="BJ236" s="65"/>
      <c r="BK236" s="65"/>
      <c r="BL236" s="63"/>
      <c r="BM236" s="63"/>
      <c r="BN236" s="63"/>
      <c r="BO236" s="63"/>
      <c r="BP236" s="63"/>
      <c r="BQ236" s="63"/>
      <c r="BR236" s="63"/>
      <c r="BS236" s="63"/>
      <c r="BT236" s="63"/>
      <c r="BU236" s="63"/>
      <c r="BV236" s="66"/>
      <c r="BW236" s="65"/>
      <c r="BX236" s="65"/>
      <c r="BY236" s="65"/>
      <c r="BZ236" s="66"/>
      <c r="CA236" s="65"/>
      <c r="CB236" s="65"/>
      <c r="CC236" s="65"/>
      <c r="CD236" s="65"/>
      <c r="CE236" s="63"/>
      <c r="CF236" s="63"/>
      <c r="CG236" s="63"/>
      <c r="CH236" s="67"/>
      <c r="CI236" s="123"/>
    </row>
    <row r="237" spans="1:87" ht="15" x14ac:dyDescent="0.25">
      <c r="A237" s="559">
        <f t="shared" si="15"/>
        <v>0</v>
      </c>
      <c r="B237" s="157"/>
      <c r="C237" s="156" t="s">
        <v>582</v>
      </c>
      <c r="D237" s="42">
        <v>5</v>
      </c>
      <c r="E237" s="63">
        <v>880</v>
      </c>
      <c r="F237" s="64">
        <v>4.8213772289852663</v>
      </c>
      <c r="G237" s="65">
        <v>4.6494544248071055</v>
      </c>
      <c r="H237" s="65">
        <v>8.5483482148702628</v>
      </c>
      <c r="I237" s="63">
        <v>82.361821351705856</v>
      </c>
      <c r="J237" s="63">
        <v>77.796112667287048</v>
      </c>
      <c r="K237" s="63">
        <v>896.1116134817471</v>
      </c>
      <c r="L237" s="63">
        <v>122.62218573243062</v>
      </c>
      <c r="M237" s="63">
        <v>261.10633583480109</v>
      </c>
      <c r="N237" s="63">
        <v>484.25960620948894</v>
      </c>
      <c r="O237" s="63">
        <v>324.86493792313325</v>
      </c>
      <c r="P237" s="63">
        <v>80.076813959823184</v>
      </c>
      <c r="Q237" s="63">
        <v>63.369556597463983</v>
      </c>
      <c r="R237" s="63">
        <v>61.688010982731093</v>
      </c>
      <c r="S237" s="66">
        <v>104.86552435610018</v>
      </c>
      <c r="T237" s="65">
        <v>8.2477590000000003</v>
      </c>
      <c r="U237" s="65">
        <v>3.2468008079699993</v>
      </c>
      <c r="V237" s="65">
        <v>1.8840500000000002</v>
      </c>
      <c r="W237" s="66">
        <v>24.538954500000003</v>
      </c>
      <c r="X237" s="65">
        <v>0.22419666666666668</v>
      </c>
      <c r="Y237" s="65">
        <v>5.7015080000000005</v>
      </c>
      <c r="Z237" s="65">
        <v>1.6420300000000001</v>
      </c>
      <c r="AA237" s="65">
        <v>6.6646549999999998</v>
      </c>
      <c r="AB237" s="63">
        <v>75</v>
      </c>
      <c r="AC237" s="63">
        <v>46.60474</v>
      </c>
      <c r="AD237" s="63">
        <v>22.671120000000002</v>
      </c>
      <c r="AE237" s="67">
        <v>0.05</v>
      </c>
      <c r="AF237" s="123">
        <v>0.02</v>
      </c>
      <c r="BB237" s="375"/>
      <c r="BC237" s="349"/>
      <c r="BD237" s="157"/>
      <c r="BE237" s="156"/>
      <c r="BF237" s="156" t="s">
        <v>580</v>
      </c>
      <c r="BG237" s="42"/>
      <c r="BH237" s="63"/>
      <c r="BI237" s="64"/>
      <c r="BJ237" s="65"/>
      <c r="BK237" s="65"/>
      <c r="BL237" s="63"/>
      <c r="BM237" s="63"/>
      <c r="BN237" s="63"/>
      <c r="BO237" s="63"/>
      <c r="BP237" s="63"/>
      <c r="BQ237" s="63"/>
      <c r="BR237" s="63"/>
      <c r="BS237" s="63"/>
      <c r="BT237" s="63"/>
      <c r="BU237" s="63"/>
      <c r="BV237" s="66"/>
      <c r="BW237" s="65"/>
      <c r="BX237" s="65"/>
      <c r="BY237" s="65"/>
      <c r="BZ237" s="66"/>
      <c r="CA237" s="65"/>
      <c r="CB237" s="65"/>
      <c r="CC237" s="65"/>
      <c r="CD237" s="65"/>
      <c r="CE237" s="63"/>
      <c r="CF237" s="63"/>
      <c r="CG237" s="63"/>
      <c r="CH237" s="67"/>
      <c r="CI237" s="123"/>
    </row>
    <row r="238" spans="1:87" ht="15" x14ac:dyDescent="0.25">
      <c r="A238" s="559">
        <f t="shared" si="15"/>
        <v>0</v>
      </c>
      <c r="B238" s="158" t="str">
        <f>IF($BE$6=1,BD240,BD241)</f>
        <v>L 2c+</v>
      </c>
      <c r="C238" s="159" t="s">
        <v>583</v>
      </c>
      <c r="D238" s="55">
        <v>1</v>
      </c>
      <c r="E238" s="78">
        <v>880</v>
      </c>
      <c r="F238" s="79">
        <v>6.0622856872232953</v>
      </c>
      <c r="G238" s="80">
        <v>6.219805580124766</v>
      </c>
      <c r="H238" s="80">
        <v>10.353786782282558</v>
      </c>
      <c r="I238" s="78">
        <v>117.45841786838503</v>
      </c>
      <c r="J238" s="78">
        <v>146.19830904042396</v>
      </c>
      <c r="K238" s="78">
        <v>870.14293703248097</v>
      </c>
      <c r="L238" s="78">
        <v>224.38699767604868</v>
      </c>
      <c r="M238" s="78">
        <v>172.5821721778604</v>
      </c>
      <c r="N238" s="78">
        <v>307.65314011220448</v>
      </c>
      <c r="O238" s="78">
        <v>233.52777811211919</v>
      </c>
      <c r="P238" s="78">
        <v>76.780205060841311</v>
      </c>
      <c r="Q238" s="78">
        <v>76.243184842104924</v>
      </c>
      <c r="R238" s="78">
        <v>65.655124227108047</v>
      </c>
      <c r="S238" s="81">
        <v>131.14425373896572</v>
      </c>
      <c r="T238" s="80">
        <v>13.622166093483948</v>
      </c>
      <c r="U238" s="80">
        <v>3.7286520362568947</v>
      </c>
      <c r="V238" s="80">
        <v>2.81525098777789</v>
      </c>
      <c r="W238" s="81">
        <v>28.50985321442154</v>
      </c>
      <c r="X238" s="80">
        <v>0.21395666666666668</v>
      </c>
      <c r="Y238" s="80">
        <v>5.8611240000000002</v>
      </c>
      <c r="Z238" s="80">
        <v>2.7923042980604813</v>
      </c>
      <c r="AA238" s="80">
        <v>11.01999</v>
      </c>
      <c r="AB238" s="78">
        <v>200</v>
      </c>
      <c r="AC238" s="78">
        <v>96.851904999999988</v>
      </c>
      <c r="AD238" s="78">
        <v>32.570165000000003</v>
      </c>
      <c r="AE238" s="82">
        <v>0.15</v>
      </c>
      <c r="AF238" s="125">
        <v>0.02</v>
      </c>
      <c r="BB238" s="375"/>
      <c r="BC238" s="349"/>
      <c r="BD238" s="157"/>
      <c r="BE238" s="156"/>
      <c r="BF238" s="156" t="s">
        <v>581</v>
      </c>
      <c r="BG238" s="42"/>
      <c r="BH238" s="63"/>
      <c r="BI238" s="64"/>
      <c r="BJ238" s="65"/>
      <c r="BK238" s="65"/>
      <c r="BL238" s="63"/>
      <c r="BM238" s="63"/>
      <c r="BN238" s="63"/>
      <c r="BO238" s="63"/>
      <c r="BP238" s="63"/>
      <c r="BQ238" s="63"/>
      <c r="BR238" s="63"/>
      <c r="BS238" s="63"/>
      <c r="BT238" s="63"/>
      <c r="BU238" s="63"/>
      <c r="BV238" s="66"/>
      <c r="BW238" s="65"/>
      <c r="BX238" s="65"/>
      <c r="BY238" s="65"/>
      <c r="BZ238" s="66"/>
      <c r="CA238" s="65"/>
      <c r="CB238" s="65"/>
      <c r="CC238" s="65"/>
      <c r="CD238" s="65"/>
      <c r="CE238" s="63"/>
      <c r="CF238" s="63"/>
      <c r="CG238" s="63"/>
      <c r="CH238" s="67"/>
      <c r="CI238" s="123"/>
    </row>
    <row r="239" spans="1:87" ht="15" x14ac:dyDescent="0.25">
      <c r="A239" s="559">
        <f t="shared" si="15"/>
        <v>0</v>
      </c>
      <c r="B239" s="157"/>
      <c r="C239" s="156" t="s">
        <v>584</v>
      </c>
      <c r="D239" s="42">
        <v>2</v>
      </c>
      <c r="E239" s="83">
        <v>880</v>
      </c>
      <c r="F239" s="84">
        <v>5.880881332343316</v>
      </c>
      <c r="G239" s="85">
        <v>5.9853610229502809</v>
      </c>
      <c r="H239" s="85">
        <v>10.09832770217789</v>
      </c>
      <c r="I239" s="83">
        <v>111.52681841814208</v>
      </c>
      <c r="J239" s="83">
        <v>133.60786808264362</v>
      </c>
      <c r="K239" s="83">
        <v>876.624009054505</v>
      </c>
      <c r="L239" s="83">
        <v>205.55802096387086</v>
      </c>
      <c r="M239" s="83">
        <v>184.5498901545175</v>
      </c>
      <c r="N239" s="83">
        <v>324.41993313781899</v>
      </c>
      <c r="O239" s="83">
        <v>242.68146283688006</v>
      </c>
      <c r="P239" s="83">
        <v>87.463305768024952</v>
      </c>
      <c r="Q239" s="83">
        <v>74.279164451331098</v>
      </c>
      <c r="R239" s="83">
        <v>65.231512854462338</v>
      </c>
      <c r="S239" s="86">
        <v>124.46538752475247</v>
      </c>
      <c r="T239" s="85">
        <v>13.622166093483948</v>
      </c>
      <c r="U239" s="85">
        <v>3.5034339971500024</v>
      </c>
      <c r="V239" s="85">
        <v>2.5805982261614395</v>
      </c>
      <c r="W239" s="86">
        <v>27.943559531589774</v>
      </c>
      <c r="X239" s="85">
        <v>0.23211666666666667</v>
      </c>
      <c r="Y239" s="85">
        <v>6.1665799999999997</v>
      </c>
      <c r="Z239" s="85">
        <v>2.5287042980604815</v>
      </c>
      <c r="AA239" s="85">
        <v>9.7679200000000002</v>
      </c>
      <c r="AB239" s="83">
        <v>125</v>
      </c>
      <c r="AC239" s="83">
        <v>87.529794999999993</v>
      </c>
      <c r="AD239" s="83">
        <v>29.720165000000001</v>
      </c>
      <c r="AE239" s="87">
        <v>0.05</v>
      </c>
      <c r="AF239" s="126">
        <v>0.02</v>
      </c>
      <c r="BB239" s="375"/>
      <c r="BC239" s="349"/>
      <c r="BD239" s="157"/>
      <c r="BE239" s="156"/>
      <c r="BF239" s="156" t="s">
        <v>582</v>
      </c>
      <c r="BG239" s="42"/>
      <c r="BH239" s="63"/>
      <c r="BI239" s="64"/>
      <c r="BJ239" s="65"/>
      <c r="BK239" s="65"/>
      <c r="BL239" s="63"/>
      <c r="BM239" s="63"/>
      <c r="BN239" s="63"/>
      <c r="BO239" s="63"/>
      <c r="BP239" s="63"/>
      <c r="BQ239" s="63"/>
      <c r="BR239" s="63"/>
      <c r="BS239" s="63"/>
      <c r="BT239" s="63"/>
      <c r="BU239" s="63"/>
      <c r="BV239" s="66"/>
      <c r="BW239" s="65"/>
      <c r="BX239" s="65"/>
      <c r="BY239" s="65"/>
      <c r="BZ239" s="66"/>
      <c r="CA239" s="65"/>
      <c r="CB239" s="65"/>
      <c r="CC239" s="65"/>
      <c r="CD239" s="65"/>
      <c r="CE239" s="63"/>
      <c r="CF239" s="63"/>
      <c r="CG239" s="63"/>
      <c r="CH239" s="67"/>
      <c r="CI239" s="123"/>
    </row>
    <row r="240" spans="1:87" ht="15" x14ac:dyDescent="0.25">
      <c r="A240" s="559">
        <f t="shared" si="15"/>
        <v>0</v>
      </c>
      <c r="B240" s="157"/>
      <c r="C240" s="156" t="s">
        <v>585</v>
      </c>
      <c r="D240" s="42">
        <v>3</v>
      </c>
      <c r="E240" s="83">
        <v>880</v>
      </c>
      <c r="F240" s="84">
        <v>5.6254378861051721</v>
      </c>
      <c r="G240" s="85">
        <v>5.6586014255206125</v>
      </c>
      <c r="H240" s="85">
        <v>9.7330016345585815</v>
      </c>
      <c r="I240" s="83">
        <v>106.04825704152529</v>
      </c>
      <c r="J240" s="83">
        <v>124.36611027512284</v>
      </c>
      <c r="K240" s="83">
        <v>879.81999439576839</v>
      </c>
      <c r="L240" s="83">
        <v>191.78941746983966</v>
      </c>
      <c r="M240" s="83">
        <v>201.37358696054014</v>
      </c>
      <c r="N240" s="83">
        <v>350.23383905063082</v>
      </c>
      <c r="O240" s="83">
        <v>265.95954660546613</v>
      </c>
      <c r="P240" s="83">
        <v>83.695315356172017</v>
      </c>
      <c r="Q240" s="83">
        <v>71.614596441375681</v>
      </c>
      <c r="R240" s="83">
        <v>64.835040056377039</v>
      </c>
      <c r="S240" s="86">
        <v>121.39149846969302</v>
      </c>
      <c r="T240" s="85">
        <v>13.622166093483948</v>
      </c>
      <c r="U240" s="85">
        <v>3.2782159580431105</v>
      </c>
      <c r="V240" s="85">
        <v>2.3916044150954483</v>
      </c>
      <c r="W240" s="86">
        <v>26.568274873284047</v>
      </c>
      <c r="X240" s="85">
        <v>0.23987666666666665</v>
      </c>
      <c r="Y240" s="85">
        <v>6.2417959999999999</v>
      </c>
      <c r="Z240" s="85">
        <v>2.2937042980604816</v>
      </c>
      <c r="AA240" s="85">
        <v>8.7430700000000012</v>
      </c>
      <c r="AB240" s="83">
        <v>125</v>
      </c>
      <c r="AC240" s="83">
        <v>79.270564999999991</v>
      </c>
      <c r="AD240" s="83">
        <v>27.370165</v>
      </c>
      <c r="AE240" s="87">
        <v>0.05</v>
      </c>
      <c r="AF240" s="126">
        <v>0.02</v>
      </c>
      <c r="BB240" s="375"/>
      <c r="BC240" s="349"/>
      <c r="BD240" s="158" t="s">
        <v>355</v>
      </c>
      <c r="BE240" s="159"/>
      <c r="BF240" s="159" t="s">
        <v>583</v>
      </c>
      <c r="BG240" s="55"/>
      <c r="BH240" s="78"/>
      <c r="BI240" s="79"/>
      <c r="BJ240" s="80"/>
      <c r="BK240" s="80"/>
      <c r="BL240" s="78"/>
      <c r="BM240" s="78"/>
      <c r="BN240" s="78"/>
      <c r="BO240" s="78"/>
      <c r="BP240" s="78"/>
      <c r="BQ240" s="78"/>
      <c r="BR240" s="78"/>
      <c r="BS240" s="78"/>
      <c r="BT240" s="78"/>
      <c r="BU240" s="78"/>
      <c r="BV240" s="81"/>
      <c r="BW240" s="80"/>
      <c r="BX240" s="80"/>
      <c r="BY240" s="80"/>
      <c r="BZ240" s="81"/>
      <c r="CA240" s="80"/>
      <c r="CB240" s="80"/>
      <c r="CC240" s="80"/>
      <c r="CD240" s="80"/>
      <c r="CE240" s="78"/>
      <c r="CF240" s="78"/>
      <c r="CG240" s="78"/>
      <c r="CH240" s="82"/>
      <c r="CI240" s="125"/>
    </row>
    <row r="241" spans="1:87" ht="15" x14ac:dyDescent="0.25">
      <c r="A241" s="559">
        <f t="shared" si="15"/>
        <v>0</v>
      </c>
      <c r="B241" s="157"/>
      <c r="C241" s="156" t="s">
        <v>586</v>
      </c>
      <c r="D241" s="42">
        <v>4</v>
      </c>
      <c r="E241" s="83">
        <v>880</v>
      </c>
      <c r="F241" s="84">
        <v>5.467347546377975</v>
      </c>
      <c r="G241" s="85">
        <v>5.4481304369360153</v>
      </c>
      <c r="H241" s="85">
        <v>9.5145313266954084</v>
      </c>
      <c r="I241" s="83">
        <v>101.537547851328</v>
      </c>
      <c r="J241" s="83">
        <v>115.00061993237517</v>
      </c>
      <c r="K241" s="83">
        <v>889.07284768211923</v>
      </c>
      <c r="L241" s="83">
        <v>177.92408361445783</v>
      </c>
      <c r="M241" s="83">
        <v>220.36638284633543</v>
      </c>
      <c r="N241" s="83">
        <v>372.77253035241176</v>
      </c>
      <c r="O241" s="83">
        <v>289.77194719696973</v>
      </c>
      <c r="P241" s="83">
        <v>74.869872341802022</v>
      </c>
      <c r="Q241" s="83">
        <v>69.651904334856198</v>
      </c>
      <c r="R241" s="83">
        <v>64.309515364702605</v>
      </c>
      <c r="S241" s="86">
        <v>111.70212765957447</v>
      </c>
      <c r="T241" s="85">
        <v>13.622166093483948</v>
      </c>
      <c r="U241" s="85">
        <v>3.0529979189362182</v>
      </c>
      <c r="V241" s="85">
        <v>2.2482695545799176</v>
      </c>
      <c r="W241" s="86">
        <v>24.383999239504366</v>
      </c>
      <c r="X241" s="85">
        <v>0.23723666666666668</v>
      </c>
      <c r="Y241" s="85">
        <v>6.0867719999999998</v>
      </c>
      <c r="Z241" s="85">
        <v>2.0873042980604817</v>
      </c>
      <c r="AA241" s="85">
        <v>7.9454399999999996</v>
      </c>
      <c r="AB241" s="83">
        <v>125</v>
      </c>
      <c r="AC241" s="83">
        <v>72.074214999999995</v>
      </c>
      <c r="AD241" s="83">
        <v>25.520165000000006</v>
      </c>
      <c r="AE241" s="87">
        <v>0.05</v>
      </c>
      <c r="AF241" s="126">
        <v>0.02</v>
      </c>
      <c r="BB241" s="375"/>
      <c r="BC241" s="349"/>
      <c r="BD241" s="155" t="s">
        <v>357</v>
      </c>
      <c r="BE241" s="356"/>
      <c r="BF241" s="156" t="s">
        <v>584</v>
      </c>
      <c r="BG241" s="42"/>
      <c r="BH241" s="83"/>
      <c r="BI241" s="84"/>
      <c r="BJ241" s="85"/>
      <c r="BK241" s="85"/>
      <c r="BL241" s="83"/>
      <c r="BM241" s="83"/>
      <c r="BN241" s="83"/>
      <c r="BO241" s="83"/>
      <c r="BP241" s="83"/>
      <c r="BQ241" s="83"/>
      <c r="BR241" s="83"/>
      <c r="BS241" s="83"/>
      <c r="BT241" s="83"/>
      <c r="BU241" s="83"/>
      <c r="BV241" s="86"/>
      <c r="BW241" s="85"/>
      <c r="BX241" s="85"/>
      <c r="BY241" s="85"/>
      <c r="BZ241" s="86"/>
      <c r="CA241" s="85"/>
      <c r="CB241" s="85"/>
      <c r="CC241" s="85"/>
      <c r="CD241" s="85"/>
      <c r="CE241" s="83"/>
      <c r="CF241" s="83"/>
      <c r="CG241" s="83"/>
      <c r="CH241" s="87"/>
      <c r="CI241" s="126"/>
    </row>
    <row r="242" spans="1:87" ht="15" x14ac:dyDescent="0.25">
      <c r="A242" s="559">
        <f t="shared" si="15"/>
        <v>0</v>
      </c>
      <c r="B242" s="157"/>
      <c r="C242" s="156" t="s">
        <v>587</v>
      </c>
      <c r="D242" s="42">
        <v>5</v>
      </c>
      <c r="E242" s="83">
        <v>880</v>
      </c>
      <c r="F242" s="84">
        <v>4.9053629685282782</v>
      </c>
      <c r="G242" s="85">
        <v>4.7362721978733981</v>
      </c>
      <c r="H242" s="85">
        <v>8.6915268525057883</v>
      </c>
      <c r="I242" s="83">
        <v>91.656681610928729</v>
      </c>
      <c r="J242" s="83">
        <v>101.50243024874923</v>
      </c>
      <c r="K242" s="83">
        <v>894.04016957757733</v>
      </c>
      <c r="L242" s="83">
        <v>157.90273910344089</v>
      </c>
      <c r="M242" s="83">
        <v>257.66388678048298</v>
      </c>
      <c r="N242" s="83">
        <v>430.93990156333564</v>
      </c>
      <c r="O242" s="83">
        <v>322.82990679803487</v>
      </c>
      <c r="P242" s="83">
        <v>65.317743040997485</v>
      </c>
      <c r="Q242" s="83">
        <v>63.582364153551737</v>
      </c>
      <c r="R242" s="83">
        <v>63.476412185267762</v>
      </c>
      <c r="S242" s="83">
        <v>106.8263762730361</v>
      </c>
      <c r="T242" s="85">
        <v>13.622166093483948</v>
      </c>
      <c r="U242" s="85">
        <v>2.8277798798293254</v>
      </c>
      <c r="V242" s="85">
        <v>2.1505936446148466</v>
      </c>
      <c r="W242" s="83">
        <v>21.390732630250728</v>
      </c>
      <c r="X242" s="85">
        <v>0.22419666666666668</v>
      </c>
      <c r="Y242" s="85">
        <v>5.7015080000000005</v>
      </c>
      <c r="Z242" s="85">
        <v>1.9095042980604815</v>
      </c>
      <c r="AA242" s="85">
        <v>7.3750300000000006</v>
      </c>
      <c r="AB242" s="83">
        <v>75</v>
      </c>
      <c r="AC242" s="83">
        <v>65.940744999999993</v>
      </c>
      <c r="AD242" s="83">
        <v>24.170165000000004</v>
      </c>
      <c r="AE242" s="87">
        <v>0.05</v>
      </c>
      <c r="AF242" s="126">
        <v>0.02</v>
      </c>
      <c r="BB242" s="375"/>
      <c r="BC242" s="349"/>
      <c r="BD242" s="157"/>
      <c r="BE242" s="156"/>
      <c r="BF242" s="156" t="s">
        <v>585</v>
      </c>
      <c r="BG242" s="42"/>
      <c r="BH242" s="83"/>
      <c r="BI242" s="84"/>
      <c r="BJ242" s="85"/>
      <c r="BK242" s="85"/>
      <c r="BL242" s="83"/>
      <c r="BM242" s="83"/>
      <c r="BN242" s="83"/>
      <c r="BO242" s="83"/>
      <c r="BP242" s="83"/>
      <c r="BQ242" s="83"/>
      <c r="BR242" s="83"/>
      <c r="BS242" s="83"/>
      <c r="BT242" s="83"/>
      <c r="BU242" s="83"/>
      <c r="BV242" s="86"/>
      <c r="BW242" s="85"/>
      <c r="BX242" s="85"/>
      <c r="BY242" s="85"/>
      <c r="BZ242" s="86"/>
      <c r="CA242" s="85"/>
      <c r="CB242" s="85"/>
      <c r="CC242" s="85"/>
      <c r="CD242" s="85"/>
      <c r="CE242" s="83"/>
      <c r="CF242" s="83"/>
      <c r="CG242" s="83"/>
      <c r="CH242" s="87"/>
      <c r="CI242" s="126"/>
    </row>
    <row r="243" spans="1:87" ht="15" x14ac:dyDescent="0.25">
      <c r="A243" s="559">
        <f t="shared" si="15"/>
        <v>0</v>
      </c>
      <c r="B243" s="158" t="str">
        <f>IF($BE$6=1,BD245,BD246)</f>
        <v>DF 2c+</v>
      </c>
      <c r="C243" s="159" t="s">
        <v>588</v>
      </c>
      <c r="D243" s="55">
        <v>1</v>
      </c>
      <c r="E243" s="56">
        <v>880</v>
      </c>
      <c r="F243" s="57">
        <v>5.6468653338118857</v>
      </c>
      <c r="G243" s="58">
        <v>5.7249040362822177</v>
      </c>
      <c r="H243" s="58">
        <v>9.721185270344872</v>
      </c>
      <c r="I243" s="56">
        <v>103.36264762423212</v>
      </c>
      <c r="J243" s="56">
        <v>116.80027997478834</v>
      </c>
      <c r="K243" s="56">
        <v>861.63596091093598</v>
      </c>
      <c r="L243" s="56">
        <v>180.38818639328719</v>
      </c>
      <c r="M243" s="56">
        <v>161.772328788153</v>
      </c>
      <c r="N243" s="56">
        <v>300.05506846063349</v>
      </c>
      <c r="O243" s="56">
        <v>229.53486886512204</v>
      </c>
      <c r="P243" s="56">
        <v>76.673051963689218</v>
      </c>
      <c r="Q243" s="56">
        <v>73.441156828929635</v>
      </c>
      <c r="R243" s="56">
        <v>64.593083289073562</v>
      </c>
      <c r="S243" s="59">
        <v>139.32806621315467</v>
      </c>
      <c r="T243" s="58">
        <v>10.025686</v>
      </c>
      <c r="U243" s="58">
        <v>4.5114903576359993</v>
      </c>
      <c r="V243" s="58">
        <v>3.0367800000000003</v>
      </c>
      <c r="W243" s="59">
        <v>33.55209</v>
      </c>
      <c r="X243" s="58">
        <v>0.21395666666666668</v>
      </c>
      <c r="Y243" s="58">
        <v>4.6521173333333321</v>
      </c>
      <c r="Z243" s="58">
        <v>2.52583</v>
      </c>
      <c r="AA243" s="58">
        <v>12.25874</v>
      </c>
      <c r="AB243" s="56">
        <v>200</v>
      </c>
      <c r="AC243" s="56">
        <v>77.515899999999988</v>
      </c>
      <c r="AD243" s="56">
        <v>37.034379999999999</v>
      </c>
      <c r="AE243" s="60">
        <v>0.15</v>
      </c>
      <c r="AF243" s="122">
        <v>0.02</v>
      </c>
      <c r="BB243" s="375"/>
      <c r="BC243" s="349"/>
      <c r="BD243" s="157"/>
      <c r="BE243" s="156"/>
      <c r="BF243" s="156" t="s">
        <v>586</v>
      </c>
      <c r="BG243" s="42"/>
      <c r="BH243" s="83"/>
      <c r="BI243" s="84"/>
      <c r="BJ243" s="85"/>
      <c r="BK243" s="85"/>
      <c r="BL243" s="83"/>
      <c r="BM243" s="83"/>
      <c r="BN243" s="83"/>
      <c r="BO243" s="83"/>
      <c r="BP243" s="83"/>
      <c r="BQ243" s="83"/>
      <c r="BR243" s="83"/>
      <c r="BS243" s="83"/>
      <c r="BT243" s="83"/>
      <c r="BU243" s="83"/>
      <c r="BV243" s="86"/>
      <c r="BW243" s="85"/>
      <c r="BX243" s="85"/>
      <c r="BY243" s="85"/>
      <c r="BZ243" s="86"/>
      <c r="CA243" s="85"/>
      <c r="CB243" s="85"/>
      <c r="CC243" s="85"/>
      <c r="CD243" s="85"/>
      <c r="CE243" s="83"/>
      <c r="CF243" s="83"/>
      <c r="CG243" s="83"/>
      <c r="CH243" s="87"/>
      <c r="CI243" s="126"/>
    </row>
    <row r="244" spans="1:87" ht="15" x14ac:dyDescent="0.25">
      <c r="A244" s="559">
        <f t="shared" si="15"/>
        <v>0</v>
      </c>
      <c r="B244" s="157"/>
      <c r="C244" s="156" t="s">
        <v>589</v>
      </c>
      <c r="D244" s="42">
        <v>2</v>
      </c>
      <c r="E244" s="63">
        <v>880</v>
      </c>
      <c r="F244" s="64">
        <v>5.6280463739683944</v>
      </c>
      <c r="G244" s="65">
        <v>5.699373899201885</v>
      </c>
      <c r="H244" s="65">
        <v>9.6958938890246067</v>
      </c>
      <c r="I244" s="63">
        <v>101.32238517296994</v>
      </c>
      <c r="J244" s="63">
        <v>111.12095556633545</v>
      </c>
      <c r="K244" s="63">
        <v>865.66765056433394</v>
      </c>
      <c r="L244" s="63">
        <v>171.97222098502661</v>
      </c>
      <c r="M244" s="63">
        <v>166.12254072327039</v>
      </c>
      <c r="N244" s="63">
        <v>304.80117843975762</v>
      </c>
      <c r="O244" s="63">
        <v>234.18547691290931</v>
      </c>
      <c r="P244" s="63">
        <v>93.937247394178115</v>
      </c>
      <c r="Q244" s="63">
        <v>73.227837892348006</v>
      </c>
      <c r="R244" s="63">
        <v>64.26317600323506</v>
      </c>
      <c r="S244" s="66">
        <v>135.18954736842105</v>
      </c>
      <c r="T244" s="65">
        <v>10.025686</v>
      </c>
      <c r="U244" s="65">
        <v>4.2320017152719993</v>
      </c>
      <c r="V244" s="65">
        <v>2.8312100000000004</v>
      </c>
      <c r="W244" s="66">
        <v>32.922090000000004</v>
      </c>
      <c r="X244" s="65">
        <v>0.23211666666666667</v>
      </c>
      <c r="Y244" s="65">
        <v>4.9575733333333334</v>
      </c>
      <c r="Z244" s="65">
        <v>2.26213</v>
      </c>
      <c r="AA244" s="65">
        <v>11.00667</v>
      </c>
      <c r="AB244" s="63">
        <v>125</v>
      </c>
      <c r="AC244" s="63">
        <v>68.193789999999993</v>
      </c>
      <c r="AD244" s="63">
        <v>34.184379999999997</v>
      </c>
      <c r="AE244" s="67">
        <v>0.05</v>
      </c>
      <c r="AF244" s="123">
        <v>0.02</v>
      </c>
      <c r="BB244" s="375"/>
      <c r="BC244" s="349"/>
      <c r="BD244" s="157"/>
      <c r="BE244" s="156"/>
      <c r="BF244" s="156" t="s">
        <v>587</v>
      </c>
      <c r="BG244" s="42"/>
      <c r="BH244" s="83"/>
      <c r="BI244" s="84"/>
      <c r="BJ244" s="85"/>
      <c r="BK244" s="85"/>
      <c r="BL244" s="83"/>
      <c r="BM244" s="83"/>
      <c r="BN244" s="83"/>
      <c r="BO244" s="83"/>
      <c r="BP244" s="83"/>
      <c r="BQ244" s="83"/>
      <c r="BR244" s="83"/>
      <c r="BS244" s="83"/>
      <c r="BT244" s="83"/>
      <c r="BU244" s="83"/>
      <c r="BV244" s="83"/>
      <c r="BW244" s="85"/>
      <c r="BX244" s="85"/>
      <c r="BY244" s="85"/>
      <c r="BZ244" s="83"/>
      <c r="CA244" s="85"/>
      <c r="CB244" s="85"/>
      <c r="CC244" s="85"/>
      <c r="CD244" s="85"/>
      <c r="CE244" s="83"/>
      <c r="CF244" s="83"/>
      <c r="CG244" s="83"/>
      <c r="CH244" s="87"/>
      <c r="CI244" s="126"/>
    </row>
    <row r="245" spans="1:87" ht="15" x14ac:dyDescent="0.25">
      <c r="A245" s="559">
        <f t="shared" si="15"/>
        <v>0</v>
      </c>
      <c r="B245" s="157"/>
      <c r="C245" s="156" t="s">
        <v>590</v>
      </c>
      <c r="D245" s="42">
        <v>3</v>
      </c>
      <c r="E245" s="63">
        <v>880</v>
      </c>
      <c r="F245" s="64">
        <v>5.5670001361521138</v>
      </c>
      <c r="G245" s="65">
        <v>5.6236213262386805</v>
      </c>
      <c r="H245" s="65">
        <v>9.6060037185717029</v>
      </c>
      <c r="I245" s="63">
        <v>97.557957434745816</v>
      </c>
      <c r="J245" s="63">
        <v>101.56258042662824</v>
      </c>
      <c r="K245" s="63">
        <v>869.28450461146338</v>
      </c>
      <c r="L245" s="63">
        <v>157.79797701923076</v>
      </c>
      <c r="M245" s="63">
        <v>174.12524956923428</v>
      </c>
      <c r="N245" s="63">
        <v>314.56386893336747</v>
      </c>
      <c r="O245" s="63">
        <v>241.23674896775074</v>
      </c>
      <c r="P245" s="63">
        <v>79.114011682904732</v>
      </c>
      <c r="Q245" s="63">
        <v>72.753371766380283</v>
      </c>
      <c r="R245" s="63">
        <v>63.662222241718993</v>
      </c>
      <c r="S245" s="66">
        <v>131.29873888120525</v>
      </c>
      <c r="T245" s="65">
        <v>10.025686</v>
      </c>
      <c r="U245" s="65">
        <v>3.9525130729079994</v>
      </c>
      <c r="V245" s="65">
        <v>2.6656400000000002</v>
      </c>
      <c r="W245" s="66">
        <v>31.39209</v>
      </c>
      <c r="X245" s="65">
        <v>0.23987666666666665</v>
      </c>
      <c r="Y245" s="65">
        <v>5.0327893333333336</v>
      </c>
      <c r="Z245" s="65">
        <v>2.0269299999999997</v>
      </c>
      <c r="AA245" s="65">
        <v>9.9818200000000008</v>
      </c>
      <c r="AB245" s="63">
        <v>125</v>
      </c>
      <c r="AC245" s="63">
        <v>59.934559999999998</v>
      </c>
      <c r="AD245" s="63">
        <v>31.834379999999996</v>
      </c>
      <c r="AE245" s="67">
        <v>0.05</v>
      </c>
      <c r="AF245" s="123">
        <v>0.02</v>
      </c>
      <c r="BB245" s="375"/>
      <c r="BC245" s="349"/>
      <c r="BD245" s="158" t="s">
        <v>362</v>
      </c>
      <c r="BE245" s="159"/>
      <c r="BF245" s="159" t="s">
        <v>588</v>
      </c>
      <c r="BG245" s="55"/>
      <c r="BH245" s="56"/>
      <c r="BI245" s="57"/>
      <c r="BJ245" s="58"/>
      <c r="BK245" s="58"/>
      <c r="BL245" s="56"/>
      <c r="BM245" s="56"/>
      <c r="BN245" s="56"/>
      <c r="BO245" s="56"/>
      <c r="BP245" s="56"/>
      <c r="BQ245" s="56"/>
      <c r="BR245" s="56"/>
      <c r="BS245" s="56"/>
      <c r="BT245" s="56"/>
      <c r="BU245" s="56"/>
      <c r="BV245" s="59"/>
      <c r="BW245" s="58"/>
      <c r="BX245" s="58"/>
      <c r="BY245" s="58"/>
      <c r="BZ245" s="59"/>
      <c r="CA245" s="58"/>
      <c r="CB245" s="58"/>
      <c r="CC245" s="58"/>
      <c r="CD245" s="58"/>
      <c r="CE245" s="56"/>
      <c r="CF245" s="56"/>
      <c r="CG245" s="56"/>
      <c r="CH245" s="60"/>
      <c r="CI245" s="122"/>
    </row>
    <row r="246" spans="1:87" ht="15" x14ac:dyDescent="0.25">
      <c r="A246" s="559">
        <f t="shared" si="15"/>
        <v>0</v>
      </c>
      <c r="B246" s="157"/>
      <c r="C246" s="156" t="s">
        <v>591</v>
      </c>
      <c r="D246" s="42">
        <v>4</v>
      </c>
      <c r="E246" s="63">
        <v>880</v>
      </c>
      <c r="F246" s="64">
        <v>5.529567426122334</v>
      </c>
      <c r="G246" s="65">
        <v>5.5742318213699882</v>
      </c>
      <c r="H246" s="65">
        <v>9.5540372621789569</v>
      </c>
      <c r="I246" s="63">
        <v>95.24045799800858</v>
      </c>
      <c r="J246" s="63">
        <v>95.622823290131322</v>
      </c>
      <c r="K246" s="63">
        <v>873.47062816699224</v>
      </c>
      <c r="L246" s="63">
        <v>149.00478624113475</v>
      </c>
      <c r="M246" s="63">
        <v>180.55712439742845</v>
      </c>
      <c r="N246" s="63">
        <v>323.0260354230731</v>
      </c>
      <c r="O246" s="63">
        <v>249.39207791304347</v>
      </c>
      <c r="P246" s="63">
        <v>73.119158104467502</v>
      </c>
      <c r="Q246" s="63">
        <v>72.350229664552813</v>
      </c>
      <c r="R246" s="63">
        <v>63.233763345319566</v>
      </c>
      <c r="S246" s="66">
        <v>127.11272537792578</v>
      </c>
      <c r="T246" s="65">
        <v>10.025686</v>
      </c>
      <c r="U246" s="65">
        <v>3.6730244305439994</v>
      </c>
      <c r="V246" s="65">
        <v>2.5400700000000001</v>
      </c>
      <c r="W246" s="66">
        <v>28.962090000000003</v>
      </c>
      <c r="X246" s="65">
        <v>0.23723666666666668</v>
      </c>
      <c r="Y246" s="65">
        <v>4.8777653333333335</v>
      </c>
      <c r="Z246" s="65">
        <v>1.82023</v>
      </c>
      <c r="AA246" s="65">
        <v>9.184190000000001</v>
      </c>
      <c r="AB246" s="63">
        <v>125</v>
      </c>
      <c r="AC246" s="63">
        <v>52.738209999999995</v>
      </c>
      <c r="AD246" s="63">
        <v>29.984380000000002</v>
      </c>
      <c r="AE246" s="67">
        <v>0.05</v>
      </c>
      <c r="AF246" s="123">
        <v>0.02</v>
      </c>
      <c r="BB246" s="375"/>
      <c r="BC246" s="349"/>
      <c r="BD246" s="155" t="s">
        <v>364</v>
      </c>
      <c r="BE246" s="356"/>
      <c r="BF246" s="156" t="s">
        <v>589</v>
      </c>
      <c r="BG246" s="42"/>
      <c r="BH246" s="63"/>
      <c r="BI246" s="64"/>
      <c r="BJ246" s="65"/>
      <c r="BK246" s="65"/>
      <c r="BL246" s="63"/>
      <c r="BM246" s="63"/>
      <c r="BN246" s="63"/>
      <c r="BO246" s="63"/>
      <c r="BP246" s="63"/>
      <c r="BQ246" s="63"/>
      <c r="BR246" s="63"/>
      <c r="BS246" s="63"/>
      <c r="BT246" s="63"/>
      <c r="BU246" s="63"/>
      <c r="BV246" s="66"/>
      <c r="BW246" s="65"/>
      <c r="BX246" s="65"/>
      <c r="BY246" s="65"/>
      <c r="BZ246" s="66"/>
      <c r="CA246" s="65"/>
      <c r="CB246" s="65"/>
      <c r="CC246" s="65"/>
      <c r="CD246" s="65"/>
      <c r="CE246" s="63"/>
      <c r="CF246" s="63"/>
      <c r="CG246" s="63"/>
      <c r="CH246" s="67"/>
      <c r="CI246" s="123"/>
    </row>
    <row r="247" spans="1:87" ht="15" x14ac:dyDescent="0.25">
      <c r="A247" s="559">
        <f t="shared" si="15"/>
        <v>0</v>
      </c>
      <c r="B247" s="157"/>
      <c r="C247" s="156" t="s">
        <v>592</v>
      </c>
      <c r="D247" s="42">
        <v>5</v>
      </c>
      <c r="E247" s="63">
        <v>880</v>
      </c>
      <c r="F247" s="64">
        <v>5.2318444499445853</v>
      </c>
      <c r="G247" s="65">
        <v>5.1938241521994648</v>
      </c>
      <c r="H247" s="65">
        <v>9.1253780878939939</v>
      </c>
      <c r="I247" s="63">
        <v>89.89355804886543</v>
      </c>
      <c r="J247" s="63">
        <v>88.090939095632393</v>
      </c>
      <c r="K247" s="63">
        <v>876.18757759983737</v>
      </c>
      <c r="L247" s="63">
        <v>137.82412576895373</v>
      </c>
      <c r="M247" s="63">
        <v>195.61154307921905</v>
      </c>
      <c r="N247" s="63">
        <v>340.76207790220337</v>
      </c>
      <c r="O247" s="63">
        <v>261.7078293939266</v>
      </c>
      <c r="P247" s="63">
        <v>70.682987334411237</v>
      </c>
      <c r="Q247" s="63">
        <v>69.148358995923871</v>
      </c>
      <c r="R247" s="63">
        <v>62.66604486810774</v>
      </c>
      <c r="S247" s="66">
        <v>124.55144981590165</v>
      </c>
      <c r="T247" s="65">
        <v>10.025686</v>
      </c>
      <c r="U247" s="65">
        <v>3.3935357881799995</v>
      </c>
      <c r="V247" s="65">
        <v>2.4545000000000003</v>
      </c>
      <c r="W247" s="66">
        <v>25.632089999999998</v>
      </c>
      <c r="X247" s="65">
        <v>0.22419666666666668</v>
      </c>
      <c r="Y247" s="65">
        <v>4.4925013333333341</v>
      </c>
      <c r="Z247" s="65">
        <v>1.6420300000000001</v>
      </c>
      <c r="AA247" s="65">
        <v>8.6137800000000002</v>
      </c>
      <c r="AB247" s="63">
        <v>75</v>
      </c>
      <c r="AC247" s="63">
        <v>46.60474</v>
      </c>
      <c r="AD247" s="63">
        <v>28.63438</v>
      </c>
      <c r="AE247" s="67">
        <v>0.05</v>
      </c>
      <c r="AF247" s="123">
        <v>0.02</v>
      </c>
      <c r="BB247" s="375"/>
      <c r="BC247" s="349"/>
      <c r="BD247" s="157"/>
      <c r="BE247" s="156"/>
      <c r="BF247" s="156" t="s">
        <v>590</v>
      </c>
      <c r="BG247" s="42"/>
      <c r="BH247" s="63"/>
      <c r="BI247" s="64"/>
      <c r="BJ247" s="65"/>
      <c r="BK247" s="65"/>
      <c r="BL247" s="63"/>
      <c r="BM247" s="63"/>
      <c r="BN247" s="63"/>
      <c r="BO247" s="63"/>
      <c r="BP247" s="63"/>
      <c r="BQ247" s="63"/>
      <c r="BR247" s="63"/>
      <c r="BS247" s="63"/>
      <c r="BT247" s="63"/>
      <c r="BU247" s="63"/>
      <c r="BV247" s="66"/>
      <c r="BW247" s="65"/>
      <c r="BX247" s="65"/>
      <c r="BY247" s="65"/>
      <c r="BZ247" s="66"/>
      <c r="CA247" s="65"/>
      <c r="CB247" s="65"/>
      <c r="CC247" s="65"/>
      <c r="CD247" s="65"/>
      <c r="CE247" s="63"/>
      <c r="CF247" s="63"/>
      <c r="CG247" s="63"/>
      <c r="CH247" s="67"/>
      <c r="CI247" s="123"/>
    </row>
    <row r="248" spans="1:87" ht="15" x14ac:dyDescent="0.25">
      <c r="A248" s="559">
        <f t="shared" si="15"/>
        <v>0</v>
      </c>
      <c r="B248" s="158" t="str">
        <f>IF($BE$6=1,BD250,BD251)</f>
        <v>DT 2c+</v>
      </c>
      <c r="C248" s="159" t="s">
        <v>593</v>
      </c>
      <c r="D248" s="55">
        <v>1</v>
      </c>
      <c r="E248" s="78">
        <v>880</v>
      </c>
      <c r="F248" s="79">
        <v>5.7660922730041904</v>
      </c>
      <c r="G248" s="80">
        <v>5.876117162245162</v>
      </c>
      <c r="H248" s="80">
        <v>9.8927582730019257</v>
      </c>
      <c r="I248" s="78">
        <v>105.10644415901328</v>
      </c>
      <c r="J248" s="78">
        <v>118.64460357570626</v>
      </c>
      <c r="K248" s="78">
        <v>861.7069013913117</v>
      </c>
      <c r="L248" s="78">
        <v>183.14146774543087</v>
      </c>
      <c r="M248" s="78">
        <v>176.74408655797609</v>
      </c>
      <c r="N248" s="78">
        <v>325.58711654000888</v>
      </c>
      <c r="O248" s="78">
        <v>241.43266238597479</v>
      </c>
      <c r="P248" s="78">
        <v>87.296552629652496</v>
      </c>
      <c r="Q248" s="78">
        <v>74.646569523025235</v>
      </c>
      <c r="R248" s="78">
        <v>64.677504905704396</v>
      </c>
      <c r="S248" s="81">
        <v>138.63834211366355</v>
      </c>
      <c r="T248" s="80">
        <v>14.629663181625784</v>
      </c>
      <c r="U248" s="80">
        <v>4.7363179216868252</v>
      </c>
      <c r="V248" s="80">
        <v>2.9262512198649482</v>
      </c>
      <c r="W248" s="81">
        <v>33.587768833509728</v>
      </c>
      <c r="X248" s="80">
        <v>0.21395666666666668</v>
      </c>
      <c r="Y248" s="80">
        <v>4.6521173333333321</v>
      </c>
      <c r="Z248" s="80">
        <v>2.6288046038363224</v>
      </c>
      <c r="AA248" s="80">
        <v>12.25874</v>
      </c>
      <c r="AB248" s="78">
        <v>200</v>
      </c>
      <c r="AC248" s="78">
        <v>77.515899999999988</v>
      </c>
      <c r="AD248" s="78">
        <v>37.034379999999999</v>
      </c>
      <c r="AE248" s="82">
        <v>0.15</v>
      </c>
      <c r="AF248" s="166">
        <v>0.02</v>
      </c>
      <c r="BB248" s="375"/>
      <c r="BC248" s="349"/>
      <c r="BD248" s="157"/>
      <c r="BE248" s="156"/>
      <c r="BF248" s="156" t="s">
        <v>591</v>
      </c>
      <c r="BG248" s="42"/>
      <c r="BH248" s="63"/>
      <c r="BI248" s="64"/>
      <c r="BJ248" s="65"/>
      <c r="BK248" s="65"/>
      <c r="BL248" s="63"/>
      <c r="BM248" s="63"/>
      <c r="BN248" s="63"/>
      <c r="BO248" s="63"/>
      <c r="BP248" s="63"/>
      <c r="BQ248" s="63"/>
      <c r="BR248" s="63"/>
      <c r="BS248" s="63"/>
      <c r="BT248" s="63"/>
      <c r="BU248" s="63"/>
      <c r="BV248" s="66"/>
      <c r="BW248" s="65"/>
      <c r="BX248" s="65"/>
      <c r="BY248" s="65"/>
      <c r="BZ248" s="66"/>
      <c r="CA248" s="65"/>
      <c r="CB248" s="65"/>
      <c r="CC248" s="65"/>
      <c r="CD248" s="65"/>
      <c r="CE248" s="63"/>
      <c r="CF248" s="63"/>
      <c r="CG248" s="63"/>
      <c r="CH248" s="67"/>
      <c r="CI248" s="123"/>
    </row>
    <row r="249" spans="1:87" ht="15" x14ac:dyDescent="0.25">
      <c r="A249" s="559">
        <f t="shared" si="15"/>
        <v>0</v>
      </c>
      <c r="B249" s="157"/>
      <c r="C249" s="156" t="s">
        <v>594</v>
      </c>
      <c r="D249" s="42">
        <v>2</v>
      </c>
      <c r="E249" s="83">
        <v>880</v>
      </c>
      <c r="F249" s="84">
        <v>5.4982375204972005</v>
      </c>
      <c r="G249" s="85">
        <v>5.53385045640775</v>
      </c>
      <c r="H249" s="85">
        <v>9.5094580042874366</v>
      </c>
      <c r="I249" s="83">
        <v>99.265644763702468</v>
      </c>
      <c r="J249" s="83">
        <v>108.61573313053488</v>
      </c>
      <c r="K249" s="83">
        <v>864.81227458519982</v>
      </c>
      <c r="L249" s="83">
        <v>168.24809168413267</v>
      </c>
      <c r="M249" s="83">
        <v>180.44007082058724</v>
      </c>
      <c r="N249" s="83">
        <v>332.79528245412229</v>
      </c>
      <c r="O249" s="83">
        <v>245.64840242024351</v>
      </c>
      <c r="P249" s="83">
        <v>90.109812908724351</v>
      </c>
      <c r="Q249" s="83">
        <v>71.860767985734654</v>
      </c>
      <c r="R249" s="83">
        <v>64.121100429397657</v>
      </c>
      <c r="S249" s="86">
        <v>135.41903821101462</v>
      </c>
      <c r="T249" s="85">
        <v>14.629663181625784</v>
      </c>
      <c r="U249" s="85">
        <v>4.4502348480890053</v>
      </c>
      <c r="V249" s="85">
        <v>2.6823465261428439</v>
      </c>
      <c r="W249" s="86">
        <v>32.957098900128202</v>
      </c>
      <c r="X249" s="85">
        <v>0.23211666666666667</v>
      </c>
      <c r="Y249" s="85">
        <v>4.9575733333333334</v>
      </c>
      <c r="Z249" s="85">
        <v>2.3652046038363221</v>
      </c>
      <c r="AA249" s="85">
        <v>11.00667</v>
      </c>
      <c r="AB249" s="83">
        <v>125</v>
      </c>
      <c r="AC249" s="83">
        <v>68.193789999999993</v>
      </c>
      <c r="AD249" s="83">
        <v>34.184379999999997</v>
      </c>
      <c r="AE249" s="87">
        <v>0.05</v>
      </c>
      <c r="AF249" s="167">
        <v>0.02</v>
      </c>
      <c r="BB249" s="375"/>
      <c r="BC249" s="349"/>
      <c r="BD249" s="157"/>
      <c r="BE249" s="156"/>
      <c r="BF249" s="156" t="s">
        <v>592</v>
      </c>
      <c r="BG249" s="42"/>
      <c r="BH249" s="63"/>
      <c r="BI249" s="64"/>
      <c r="BJ249" s="65"/>
      <c r="BK249" s="65"/>
      <c r="BL249" s="63"/>
      <c r="BM249" s="63"/>
      <c r="BN249" s="63"/>
      <c r="BO249" s="63"/>
      <c r="BP249" s="63"/>
      <c r="BQ249" s="63"/>
      <c r="BR249" s="63"/>
      <c r="BS249" s="63"/>
      <c r="BT249" s="63"/>
      <c r="BU249" s="63"/>
      <c r="BV249" s="66"/>
      <c r="BW249" s="65"/>
      <c r="BX249" s="65"/>
      <c r="BY249" s="65"/>
      <c r="BZ249" s="66"/>
      <c r="CA249" s="65"/>
      <c r="CB249" s="65"/>
      <c r="CC249" s="65"/>
      <c r="CD249" s="65"/>
      <c r="CE249" s="63"/>
      <c r="CF249" s="63"/>
      <c r="CG249" s="63"/>
      <c r="CH249" s="67"/>
      <c r="CI249" s="123"/>
    </row>
    <row r="250" spans="1:87" ht="15" x14ac:dyDescent="0.25">
      <c r="A250" s="559">
        <f t="shared" si="15"/>
        <v>0</v>
      </c>
      <c r="B250" s="157"/>
      <c r="C250" s="156" t="s">
        <v>595</v>
      </c>
      <c r="D250" s="42">
        <v>3</v>
      </c>
      <c r="E250" s="83">
        <v>880</v>
      </c>
      <c r="F250" s="84">
        <v>5.1559949410260328</v>
      </c>
      <c r="G250" s="85">
        <v>5.0896314492021002</v>
      </c>
      <c r="H250" s="85">
        <v>9.0231861218794318</v>
      </c>
      <c r="I250" s="83">
        <v>95.699081960288737</v>
      </c>
      <c r="J250" s="83">
        <v>107.43037176127262</v>
      </c>
      <c r="K250" s="83">
        <v>867.81510941276861</v>
      </c>
      <c r="L250" s="83">
        <v>166.5100295080976</v>
      </c>
      <c r="M250" s="83">
        <v>190.5821776995401</v>
      </c>
      <c r="N250" s="83">
        <v>360.28867786273702</v>
      </c>
      <c r="O250" s="83">
        <v>255.55633155039592</v>
      </c>
      <c r="P250" s="83">
        <v>88.317591678307579</v>
      </c>
      <c r="Q250" s="83">
        <v>67.741094713151767</v>
      </c>
      <c r="R250" s="83">
        <v>64.030018503346071</v>
      </c>
      <c r="S250" s="86">
        <v>132.30640841744446</v>
      </c>
      <c r="T250" s="85">
        <v>14.629663181625784</v>
      </c>
      <c r="U250" s="85">
        <v>4.1641517744911871</v>
      </c>
      <c r="V250" s="85">
        <v>2.4859010324444988</v>
      </c>
      <c r="W250" s="86">
        <v>31.425471919058769</v>
      </c>
      <c r="X250" s="85">
        <v>0.23987666666666665</v>
      </c>
      <c r="Y250" s="85">
        <v>5.0327893333333336</v>
      </c>
      <c r="Z250" s="85">
        <v>2.1302046038363223</v>
      </c>
      <c r="AA250" s="85">
        <v>9.9818200000000008</v>
      </c>
      <c r="AB250" s="83">
        <v>125</v>
      </c>
      <c r="AC250" s="83">
        <v>59.934559999999998</v>
      </c>
      <c r="AD250" s="83">
        <v>31.834379999999996</v>
      </c>
      <c r="AE250" s="87">
        <v>0.05</v>
      </c>
      <c r="AF250" s="167">
        <v>0.02</v>
      </c>
      <c r="BB250" s="375"/>
      <c r="BC250" s="349"/>
      <c r="BD250" s="158" t="s">
        <v>369</v>
      </c>
      <c r="BE250" s="159"/>
      <c r="BF250" s="159" t="s">
        <v>593</v>
      </c>
      <c r="BG250" s="55"/>
      <c r="BH250" s="78"/>
      <c r="BI250" s="79"/>
      <c r="BJ250" s="80"/>
      <c r="BK250" s="80"/>
      <c r="BL250" s="78"/>
      <c r="BM250" s="78"/>
      <c r="BN250" s="78"/>
      <c r="BO250" s="78"/>
      <c r="BP250" s="78"/>
      <c r="BQ250" s="78"/>
      <c r="BR250" s="78"/>
      <c r="BS250" s="78"/>
      <c r="BT250" s="78"/>
      <c r="BU250" s="78"/>
      <c r="BV250" s="81"/>
      <c r="BW250" s="80"/>
      <c r="BX250" s="80"/>
      <c r="BY250" s="80"/>
      <c r="BZ250" s="81"/>
      <c r="CA250" s="80"/>
      <c r="CB250" s="80"/>
      <c r="CC250" s="80"/>
      <c r="CD250" s="80"/>
      <c r="CE250" s="78"/>
      <c r="CF250" s="78"/>
      <c r="CG250" s="78"/>
      <c r="CH250" s="82"/>
      <c r="CI250" s="166"/>
    </row>
    <row r="251" spans="1:87" ht="15" x14ac:dyDescent="0.25">
      <c r="A251" s="559">
        <f t="shared" si="15"/>
        <v>0</v>
      </c>
      <c r="B251" s="157"/>
      <c r="C251" s="156" t="s">
        <v>596</v>
      </c>
      <c r="D251" s="42">
        <v>4</v>
      </c>
      <c r="E251" s="83">
        <v>880</v>
      </c>
      <c r="F251" s="84">
        <v>4.8834900742965299</v>
      </c>
      <c r="G251" s="85">
        <v>4.742834708806126</v>
      </c>
      <c r="H251" s="85">
        <v>8.6253406005051474</v>
      </c>
      <c r="I251" s="83">
        <v>90.952650957319662</v>
      </c>
      <c r="J251" s="83">
        <v>100.98211676200179</v>
      </c>
      <c r="K251" s="83">
        <v>871.37285069842324</v>
      </c>
      <c r="L251" s="83">
        <v>156.95671612549964</v>
      </c>
      <c r="M251" s="83">
        <v>197.22270685295911</v>
      </c>
      <c r="N251" s="83">
        <v>371.36429552623861</v>
      </c>
      <c r="O251" s="83">
        <v>264.78776791085204</v>
      </c>
      <c r="P251" s="83">
        <v>86.077212813104779</v>
      </c>
      <c r="Q251" s="83">
        <v>64.643224743777751</v>
      </c>
      <c r="R251" s="83">
        <v>63.604777341956591</v>
      </c>
      <c r="S251" s="86">
        <v>128.60626774136153</v>
      </c>
      <c r="T251" s="85">
        <v>14.629663181625784</v>
      </c>
      <c r="U251" s="85">
        <v>3.8780687008933681</v>
      </c>
      <c r="V251" s="85">
        <v>2.336914738769913</v>
      </c>
      <c r="W251" s="86">
        <v>28.992887890301436</v>
      </c>
      <c r="X251" s="85">
        <v>0.23723666666666668</v>
      </c>
      <c r="Y251" s="85">
        <v>4.8777653333333335</v>
      </c>
      <c r="Z251" s="85">
        <v>1.9238046038363223</v>
      </c>
      <c r="AA251" s="85">
        <v>9.184190000000001</v>
      </c>
      <c r="AB251" s="83">
        <v>125</v>
      </c>
      <c r="AC251" s="83">
        <v>52.738209999999995</v>
      </c>
      <c r="AD251" s="83">
        <v>29.984380000000002</v>
      </c>
      <c r="AE251" s="87">
        <v>0.05</v>
      </c>
      <c r="AF251" s="167">
        <v>0.02</v>
      </c>
      <c r="BB251" s="375"/>
      <c r="BC251" s="349"/>
      <c r="BD251" s="155" t="s">
        <v>371</v>
      </c>
      <c r="BE251" s="356"/>
      <c r="BF251" s="156" t="s">
        <v>594</v>
      </c>
      <c r="BG251" s="42"/>
      <c r="BH251" s="83"/>
      <c r="BI251" s="84"/>
      <c r="BJ251" s="85"/>
      <c r="BK251" s="85"/>
      <c r="BL251" s="83"/>
      <c r="BM251" s="83"/>
      <c r="BN251" s="83"/>
      <c r="BO251" s="83"/>
      <c r="BP251" s="83"/>
      <c r="BQ251" s="83"/>
      <c r="BR251" s="83"/>
      <c r="BS251" s="83"/>
      <c r="BT251" s="83"/>
      <c r="BU251" s="83"/>
      <c r="BV251" s="86"/>
      <c r="BW251" s="85"/>
      <c r="BX251" s="85"/>
      <c r="BY251" s="85"/>
      <c r="BZ251" s="86"/>
      <c r="CA251" s="85"/>
      <c r="CB251" s="85"/>
      <c r="CC251" s="85"/>
      <c r="CD251" s="85"/>
      <c r="CE251" s="83"/>
      <c r="CF251" s="83"/>
      <c r="CG251" s="83"/>
      <c r="CH251" s="87"/>
      <c r="CI251" s="167"/>
    </row>
    <row r="252" spans="1:87" ht="15.75" thickBot="1" x14ac:dyDescent="0.3">
      <c r="A252" s="560">
        <f t="shared" si="15"/>
        <v>0</v>
      </c>
      <c r="B252" s="161"/>
      <c r="C252" s="162" t="s">
        <v>597</v>
      </c>
      <c r="D252" s="92">
        <v>5</v>
      </c>
      <c r="E252" s="93">
        <v>880</v>
      </c>
      <c r="F252" s="94">
        <v>4.3079255410307304</v>
      </c>
      <c r="G252" s="95">
        <v>4.0213111902605565</v>
      </c>
      <c r="H252" s="95">
        <v>7.7641324459021677</v>
      </c>
      <c r="I252" s="93">
        <v>83.656319031279423</v>
      </c>
      <c r="J252" s="93">
        <v>96.028081748105194</v>
      </c>
      <c r="K252" s="93">
        <v>873.34459284192826</v>
      </c>
      <c r="L252" s="93">
        <v>149.61071359559989</v>
      </c>
      <c r="M252" s="93">
        <v>208.9275029077217</v>
      </c>
      <c r="N252" s="93">
        <v>396.57921083694151</v>
      </c>
      <c r="O252" s="93">
        <v>277.09410163334985</v>
      </c>
      <c r="P252" s="93">
        <v>83.798818637711165</v>
      </c>
      <c r="Q252" s="93">
        <v>57.855363232441029</v>
      </c>
      <c r="R252" s="93">
        <v>63.258361982022024</v>
      </c>
      <c r="S252" s="96">
        <v>126.80954038062075</v>
      </c>
      <c r="T252" s="95">
        <v>14.629663181625784</v>
      </c>
      <c r="U252" s="95">
        <v>3.591985627295549</v>
      </c>
      <c r="V252" s="95">
        <v>2.2353876451190859</v>
      </c>
      <c r="W252" s="96">
        <v>25.659346813856196</v>
      </c>
      <c r="X252" s="95">
        <v>0.22419666666666668</v>
      </c>
      <c r="Y252" s="95">
        <v>4.4925013333333341</v>
      </c>
      <c r="Z252" s="95">
        <v>1.7460046038363222</v>
      </c>
      <c r="AA252" s="95">
        <v>8.6137800000000002</v>
      </c>
      <c r="AB252" s="93">
        <v>75</v>
      </c>
      <c r="AC252" s="93">
        <v>46.60474</v>
      </c>
      <c r="AD252" s="93">
        <v>28.63438</v>
      </c>
      <c r="AE252" s="97">
        <v>0.05</v>
      </c>
      <c r="AF252" s="168">
        <v>0.02</v>
      </c>
      <c r="BB252" s="375"/>
      <c r="BC252" s="349"/>
      <c r="BD252" s="157"/>
      <c r="BE252" s="156"/>
      <c r="BF252" s="156" t="s">
        <v>595</v>
      </c>
      <c r="BG252" s="42"/>
      <c r="BH252" s="83"/>
      <c r="BI252" s="84"/>
      <c r="BJ252" s="85"/>
      <c r="BK252" s="85"/>
      <c r="BL252" s="83"/>
      <c r="BM252" s="83"/>
      <c r="BN252" s="83"/>
      <c r="BO252" s="83"/>
      <c r="BP252" s="83"/>
      <c r="BQ252" s="83"/>
      <c r="BR252" s="83"/>
      <c r="BS252" s="83"/>
      <c r="BT252" s="83"/>
      <c r="BU252" s="83"/>
      <c r="BV252" s="86"/>
      <c r="BW252" s="85"/>
      <c r="BX252" s="85"/>
      <c r="BY252" s="85"/>
      <c r="BZ252" s="86"/>
      <c r="CA252" s="85"/>
      <c r="CB252" s="85"/>
      <c r="CC252" s="85"/>
      <c r="CD252" s="85"/>
      <c r="CE252" s="83"/>
      <c r="CF252" s="83"/>
      <c r="CG252" s="83"/>
      <c r="CH252" s="87"/>
      <c r="CI252" s="167"/>
    </row>
    <row r="253" spans="1:87" ht="15" customHeight="1" x14ac:dyDescent="0.25">
      <c r="A253" s="558" t="str">
        <f>IF($BE$6=1,BB255,BC255)</f>
        <v>espèces pures déshydratées</v>
      </c>
      <c r="B253" s="152" t="str">
        <f>IF($BE$6=1,BD255,BD256)</f>
        <v>Dactyle 2c+</v>
      </c>
      <c r="C253" s="153" t="s">
        <v>598</v>
      </c>
      <c r="D253" s="31">
        <v>1</v>
      </c>
      <c r="E253" s="102">
        <v>880</v>
      </c>
      <c r="F253" s="101">
        <v>5.6969207989510151</v>
      </c>
      <c r="G253" s="101">
        <v>5.7357484011514055</v>
      </c>
      <c r="H253" s="101">
        <v>9.8398172951493592</v>
      </c>
      <c r="I253" s="102">
        <v>116.9479967852841</v>
      </c>
      <c r="J253" s="102">
        <v>120.82716106912254</v>
      </c>
      <c r="K253" s="102">
        <v>886.20297350913916</v>
      </c>
      <c r="L253" s="102">
        <v>181.13636742803038</v>
      </c>
      <c r="M253" s="102">
        <v>265.77934892164467</v>
      </c>
      <c r="N253" s="102">
        <v>534.08295846973726</v>
      </c>
      <c r="O253" s="102">
        <v>310.7096707069158</v>
      </c>
      <c r="P253" s="102">
        <v>79.409629629629634</v>
      </c>
      <c r="Q253" s="102">
        <v>72.2684287103869</v>
      </c>
      <c r="R253" s="102">
        <v>58.883533129889749</v>
      </c>
      <c r="S253" s="102">
        <v>114.54157198552414</v>
      </c>
      <c r="T253" s="101">
        <v>3.77</v>
      </c>
      <c r="U253" s="101">
        <v>4.6226875794418811</v>
      </c>
      <c r="V253" s="101">
        <v>2.15</v>
      </c>
      <c r="W253" s="102">
        <v>44.14401420897557</v>
      </c>
      <c r="X253" s="101"/>
      <c r="Y253" s="101"/>
      <c r="Z253" s="101"/>
      <c r="AA253" s="101"/>
      <c r="AB253" s="101"/>
      <c r="AC253" s="101"/>
      <c r="AD253" s="101"/>
      <c r="AE253" s="101"/>
      <c r="AF253" s="104"/>
      <c r="BB253" s="375"/>
      <c r="BC253" s="349"/>
      <c r="BD253" s="157"/>
      <c r="BE253" s="156"/>
      <c r="BF253" s="156" t="s">
        <v>596</v>
      </c>
      <c r="BG253" s="42"/>
      <c r="BH253" s="83"/>
      <c r="BI253" s="84"/>
      <c r="BJ253" s="85"/>
      <c r="BK253" s="85"/>
      <c r="BL253" s="83"/>
      <c r="BM253" s="83"/>
      <c r="BN253" s="83"/>
      <c r="BO253" s="83"/>
      <c r="BP253" s="83"/>
      <c r="BQ253" s="83"/>
      <c r="BR253" s="83"/>
      <c r="BS253" s="83"/>
      <c r="BT253" s="83"/>
      <c r="BU253" s="83"/>
      <c r="BV253" s="86"/>
      <c r="BW253" s="85"/>
      <c r="BX253" s="85"/>
      <c r="BY253" s="85"/>
      <c r="BZ253" s="86"/>
      <c r="CA253" s="85"/>
      <c r="CB253" s="85"/>
      <c r="CC253" s="85"/>
      <c r="CD253" s="85"/>
      <c r="CE253" s="83"/>
      <c r="CF253" s="83"/>
      <c r="CG253" s="83"/>
      <c r="CH253" s="87"/>
      <c r="CI253" s="167"/>
    </row>
    <row r="254" spans="1:87" ht="15.75" customHeight="1" thickBot="1" x14ac:dyDescent="0.3">
      <c r="A254" s="559" t="str">
        <f t="shared" ref="A254:A287" si="16">IF($BE$6=1,BB255,BB256)</f>
        <v>espèces pures déshydratées</v>
      </c>
      <c r="B254" s="157"/>
      <c r="C254" s="156" t="s">
        <v>599</v>
      </c>
      <c r="D254" s="42">
        <v>2</v>
      </c>
      <c r="E254" s="63">
        <v>880</v>
      </c>
      <c r="F254" s="65">
        <v>5.5487399300649658</v>
      </c>
      <c r="G254" s="65">
        <v>5.5494105846747068</v>
      </c>
      <c r="H254" s="65">
        <v>9.637325743925846</v>
      </c>
      <c r="I254" s="63">
        <v>107.6181064302383</v>
      </c>
      <c r="J254" s="63">
        <v>107.57181593697113</v>
      </c>
      <c r="K254" s="63">
        <v>893.99365711135613</v>
      </c>
      <c r="L254" s="63">
        <v>162.93518698590978</v>
      </c>
      <c r="M254" s="63">
        <v>273.31414285714288</v>
      </c>
      <c r="N254" s="63">
        <v>536.81211067193681</v>
      </c>
      <c r="O254" s="63">
        <v>313.98862815884473</v>
      </c>
      <c r="P254" s="63">
        <v>77.019333333333336</v>
      </c>
      <c r="Q254" s="63">
        <v>70.690958595936721</v>
      </c>
      <c r="R254" s="63">
        <v>58.341102751526236</v>
      </c>
      <c r="S254" s="63">
        <v>106.5080322580645</v>
      </c>
      <c r="T254" s="65">
        <v>4.26</v>
      </c>
      <c r="U254" s="65">
        <v>4.2905786235476278</v>
      </c>
      <c r="V254" s="65">
        <v>2.09</v>
      </c>
      <c r="W254" s="63">
        <v>35.340500545561717</v>
      </c>
      <c r="X254" s="65"/>
      <c r="Y254" s="65"/>
      <c r="Z254" s="65"/>
      <c r="AA254" s="65"/>
      <c r="AB254" s="65"/>
      <c r="AC254" s="65"/>
      <c r="AD254" s="65"/>
      <c r="AE254" s="65"/>
      <c r="AF254" s="69"/>
      <c r="BB254" s="376"/>
      <c r="BC254" s="350"/>
      <c r="BD254" s="161"/>
      <c r="BE254" s="162"/>
      <c r="BF254" s="162" t="s">
        <v>597</v>
      </c>
      <c r="BG254" s="92"/>
      <c r="BH254" s="93"/>
      <c r="BI254" s="94"/>
      <c r="BJ254" s="95"/>
      <c r="BK254" s="95"/>
      <c r="BL254" s="93"/>
      <c r="BM254" s="93"/>
      <c r="BN254" s="93"/>
      <c r="BO254" s="93"/>
      <c r="BP254" s="93"/>
      <c r="BQ254" s="93"/>
      <c r="BR254" s="93"/>
      <c r="BS254" s="93"/>
      <c r="BT254" s="93"/>
      <c r="BU254" s="93"/>
      <c r="BV254" s="96"/>
      <c r="BW254" s="95"/>
      <c r="BX254" s="95"/>
      <c r="BY254" s="95"/>
      <c r="BZ254" s="96"/>
      <c r="CA254" s="95"/>
      <c r="CB254" s="95"/>
      <c r="CC254" s="95"/>
      <c r="CD254" s="95"/>
      <c r="CE254" s="93"/>
      <c r="CF254" s="93"/>
      <c r="CG254" s="93"/>
      <c r="CH254" s="97"/>
      <c r="CI254" s="168"/>
    </row>
    <row r="255" spans="1:87" ht="15" customHeight="1" x14ac:dyDescent="0.25">
      <c r="A255" s="559">
        <f t="shared" si="16"/>
        <v>0</v>
      </c>
      <c r="B255" s="157"/>
      <c r="C255" s="156" t="s">
        <v>600</v>
      </c>
      <c r="D255" s="42">
        <v>3</v>
      </c>
      <c r="E255" s="63">
        <v>880</v>
      </c>
      <c r="F255" s="65">
        <v>5.183545316179476</v>
      </c>
      <c r="G255" s="65">
        <v>5.0888612533486492</v>
      </c>
      <c r="H255" s="65">
        <v>9.0990459848592078</v>
      </c>
      <c r="I255" s="63">
        <v>97.828820375327894</v>
      </c>
      <c r="J255" s="63">
        <v>91.643786957079257</v>
      </c>
      <c r="K255" s="63">
        <v>899.34788953310454</v>
      </c>
      <c r="L255" s="63">
        <v>140.40986301369864</v>
      </c>
      <c r="M255" s="63">
        <v>300.03777112982812</v>
      </c>
      <c r="N255" s="63">
        <v>565.72651668148853</v>
      </c>
      <c r="O255" s="63">
        <v>341.79658992139832</v>
      </c>
      <c r="P255" s="63">
        <v>74.384150943396236</v>
      </c>
      <c r="Q255" s="63">
        <v>67.025094742904272</v>
      </c>
      <c r="R255" s="63">
        <v>57.159076225683997</v>
      </c>
      <c r="S255" s="63">
        <v>101.07315041725079</v>
      </c>
      <c r="T255" s="65">
        <v>4.5599999999999996</v>
      </c>
      <c r="U255" s="65">
        <v>3.9276999999999997</v>
      </c>
      <c r="V255" s="65">
        <v>2.04</v>
      </c>
      <c r="W255" s="63">
        <v>32.645648273378221</v>
      </c>
      <c r="X255" s="65"/>
      <c r="Y255" s="65"/>
      <c r="Z255" s="65"/>
      <c r="AA255" s="65"/>
      <c r="AB255" s="65"/>
      <c r="AC255" s="65"/>
      <c r="AD255" s="65"/>
      <c r="AE255" s="65"/>
      <c r="AF255" s="69"/>
      <c r="BB255" s="380" t="s">
        <v>982</v>
      </c>
      <c r="BC255" s="380" t="s">
        <v>983</v>
      </c>
      <c r="BD255" s="152" t="s">
        <v>376</v>
      </c>
      <c r="BE255" s="153"/>
      <c r="BF255" s="153" t="s">
        <v>598</v>
      </c>
      <c r="BG255" s="31"/>
      <c r="BH255" s="102"/>
      <c r="BI255" s="101"/>
      <c r="BJ255" s="101"/>
      <c r="BK255" s="101"/>
      <c r="BL255" s="102"/>
      <c r="BM255" s="102"/>
      <c r="BN255" s="102"/>
      <c r="BO255" s="102"/>
      <c r="BP255" s="102"/>
      <c r="BQ255" s="102"/>
      <c r="BR255" s="102"/>
      <c r="BS255" s="102"/>
      <c r="BT255" s="102"/>
      <c r="BU255" s="102"/>
      <c r="BV255" s="102"/>
      <c r="BW255" s="101"/>
      <c r="BX255" s="101"/>
      <c r="BY255" s="101"/>
      <c r="BZ255" s="102"/>
      <c r="CA255" s="101"/>
      <c r="CB255" s="101"/>
      <c r="CC255" s="101"/>
      <c r="CD255" s="101"/>
      <c r="CE255" s="101"/>
      <c r="CF255" s="101"/>
      <c r="CG255" s="101"/>
      <c r="CH255" s="101"/>
      <c r="CI255" s="104"/>
    </row>
    <row r="256" spans="1:87" ht="15" x14ac:dyDescent="0.25">
      <c r="A256" s="559">
        <f t="shared" si="16"/>
        <v>0</v>
      </c>
      <c r="B256" s="157"/>
      <c r="C256" s="156" t="s">
        <v>601</v>
      </c>
      <c r="D256" s="42">
        <v>4</v>
      </c>
      <c r="E256" s="63">
        <v>880</v>
      </c>
      <c r="F256" s="65">
        <v>4.7860574813743737</v>
      </c>
      <c r="G256" s="65">
        <v>4.5965895176811467</v>
      </c>
      <c r="H256" s="65">
        <v>8.5069202087967337</v>
      </c>
      <c r="I256" s="63">
        <v>87.225283850912803</v>
      </c>
      <c r="J256" s="63">
        <v>77.825771882842105</v>
      </c>
      <c r="K256" s="63">
        <v>899.68572707423584</v>
      </c>
      <c r="L256" s="63">
        <v>118.66853658536587</v>
      </c>
      <c r="M256" s="63">
        <v>312.09169655172411</v>
      </c>
      <c r="N256" s="63">
        <v>592.94130232558132</v>
      </c>
      <c r="O256" s="63">
        <v>357.35464968152866</v>
      </c>
      <c r="P256" s="63">
        <v>71.201679245283017</v>
      </c>
      <c r="Q256" s="63">
        <v>62.710349927511643</v>
      </c>
      <c r="R256" s="63">
        <v>56.014155347771421</v>
      </c>
      <c r="S256" s="63">
        <v>101.16816666666665</v>
      </c>
      <c r="T256" s="65">
        <v>4.67</v>
      </c>
      <c r="U256" s="65">
        <v>3.928050799757727</v>
      </c>
      <c r="V256" s="65">
        <v>2.0099999999999998</v>
      </c>
      <c r="W256" s="63">
        <v>31.533000000000001</v>
      </c>
      <c r="X256" s="65"/>
      <c r="Y256" s="65"/>
      <c r="Z256" s="65"/>
      <c r="AA256" s="65"/>
      <c r="AB256" s="65"/>
      <c r="AC256" s="65"/>
      <c r="AD256" s="65"/>
      <c r="AE256" s="65"/>
      <c r="AF256" s="69"/>
      <c r="BB256" s="154"/>
      <c r="BC256" s="349"/>
      <c r="BD256" s="155" t="s">
        <v>378</v>
      </c>
      <c r="BE256" s="356"/>
      <c r="BF256" s="156" t="s">
        <v>599</v>
      </c>
      <c r="BG256" s="42"/>
      <c r="BH256" s="63"/>
      <c r="BI256" s="65"/>
      <c r="BJ256" s="65"/>
      <c r="BK256" s="65"/>
      <c r="BL256" s="63"/>
      <c r="BM256" s="63"/>
      <c r="BN256" s="63"/>
      <c r="BO256" s="63"/>
      <c r="BP256" s="63"/>
      <c r="BQ256" s="63"/>
      <c r="BR256" s="63"/>
      <c r="BS256" s="63"/>
      <c r="BT256" s="63"/>
      <c r="BU256" s="63"/>
      <c r="BV256" s="63"/>
      <c r="BW256" s="65"/>
      <c r="BX256" s="65"/>
      <c r="BY256" s="65"/>
      <c r="BZ256" s="63"/>
      <c r="CA256" s="65"/>
      <c r="CB256" s="65"/>
      <c r="CC256" s="65"/>
      <c r="CD256" s="65"/>
      <c r="CE256" s="65"/>
      <c r="CF256" s="65"/>
      <c r="CG256" s="65"/>
      <c r="CH256" s="65"/>
      <c r="CI256" s="69"/>
    </row>
    <row r="257" spans="1:87" ht="15" x14ac:dyDescent="0.25">
      <c r="A257" s="559">
        <f t="shared" si="16"/>
        <v>0</v>
      </c>
      <c r="B257" s="157"/>
      <c r="C257" s="156" t="s">
        <v>602</v>
      </c>
      <c r="D257" s="42">
        <v>5</v>
      </c>
      <c r="E257" s="63">
        <v>880</v>
      </c>
      <c r="F257" s="65">
        <v>4.4584482142920079</v>
      </c>
      <c r="G257" s="65">
        <v>4.2113290642272307</v>
      </c>
      <c r="H257" s="65">
        <v>8.0123044003323383</v>
      </c>
      <c r="I257" s="63">
        <v>75.084397819879172</v>
      </c>
      <c r="J257" s="63">
        <v>58.016988416552266</v>
      </c>
      <c r="K257" s="63">
        <v>903.02398641304342</v>
      </c>
      <c r="L257" s="63">
        <v>90.350676768767656</v>
      </c>
      <c r="M257" s="63">
        <v>341.58474289992751</v>
      </c>
      <c r="N257" s="63">
        <v>643.2427057260627</v>
      </c>
      <c r="O257" s="63">
        <v>396.6731654790571</v>
      </c>
      <c r="P257" s="63">
        <v>59.861461943883825</v>
      </c>
      <c r="Q257" s="63">
        <v>58.859188572411128</v>
      </c>
      <c r="R257" s="63">
        <v>53.841853001844349</v>
      </c>
      <c r="S257" s="63">
        <v>97.932093749999993</v>
      </c>
      <c r="T257" s="65">
        <v>4.58</v>
      </c>
      <c r="U257" s="65">
        <v>3.5391051994977252</v>
      </c>
      <c r="V257" s="65">
        <v>1.99</v>
      </c>
      <c r="W257" s="63">
        <v>32.093650226131587</v>
      </c>
      <c r="X257" s="65"/>
      <c r="Y257" s="65"/>
      <c r="Z257" s="65"/>
      <c r="AA257" s="65"/>
      <c r="AB257" s="65"/>
      <c r="AC257" s="65"/>
      <c r="AD257" s="65"/>
      <c r="AE257" s="65"/>
      <c r="AF257" s="69"/>
      <c r="BB257" s="154"/>
      <c r="BC257" s="349"/>
      <c r="BD257" s="157"/>
      <c r="BE257" s="156"/>
      <c r="BF257" s="156" t="s">
        <v>600</v>
      </c>
      <c r="BG257" s="42"/>
      <c r="BH257" s="63"/>
      <c r="BI257" s="65"/>
      <c r="BJ257" s="65"/>
      <c r="BK257" s="65"/>
      <c r="BL257" s="63"/>
      <c r="BM257" s="63"/>
      <c r="BN257" s="63"/>
      <c r="BO257" s="63"/>
      <c r="BP257" s="63"/>
      <c r="BQ257" s="63"/>
      <c r="BR257" s="63"/>
      <c r="BS257" s="63"/>
      <c r="BT257" s="63"/>
      <c r="BU257" s="63"/>
      <c r="BV257" s="63"/>
      <c r="BW257" s="65"/>
      <c r="BX257" s="65"/>
      <c r="BY257" s="65"/>
      <c r="BZ257" s="63"/>
      <c r="CA257" s="65"/>
      <c r="CB257" s="65"/>
      <c r="CC257" s="65"/>
      <c r="CD257" s="65"/>
      <c r="CE257" s="65"/>
      <c r="CF257" s="65"/>
      <c r="CG257" s="65"/>
      <c r="CH257" s="65"/>
      <c r="CI257" s="69"/>
    </row>
    <row r="258" spans="1:87" ht="15" x14ac:dyDescent="0.25">
      <c r="A258" s="559">
        <f t="shared" si="16"/>
        <v>0</v>
      </c>
      <c r="B258" s="158" t="str">
        <f>IF($BE$6=1,BD260,BD261)</f>
        <v>Ray-grass anglais 2c+</v>
      </c>
      <c r="C258" s="159" t="s">
        <v>603</v>
      </c>
      <c r="D258" s="55">
        <v>1</v>
      </c>
      <c r="E258" s="70">
        <v>880</v>
      </c>
      <c r="F258" s="72">
        <v>5.7928383518738364</v>
      </c>
      <c r="G258" s="72">
        <v>5.8718449040424652</v>
      </c>
      <c r="H258" s="72">
        <v>9.9824995672442558</v>
      </c>
      <c r="I258" s="70">
        <v>112.54635863428861</v>
      </c>
      <c r="J258" s="70">
        <v>113.68018262473076</v>
      </c>
      <c r="K258" s="70">
        <v>887.19573705366133</v>
      </c>
      <c r="L258" s="70">
        <v>171.02704818735441</v>
      </c>
      <c r="M258" s="70">
        <v>227.51843708216114</v>
      </c>
      <c r="N258" s="70">
        <v>446.11631815472526</v>
      </c>
      <c r="O258" s="70">
        <v>269.22453610429227</v>
      </c>
      <c r="P258" s="70">
        <v>120.73658767824345</v>
      </c>
      <c r="Q258" s="70">
        <v>73.608895713640692</v>
      </c>
      <c r="R258" s="70">
        <v>58.848823789906398</v>
      </c>
      <c r="S258" s="70">
        <v>113.48034907165929</v>
      </c>
      <c r="T258" s="72">
        <v>4.55</v>
      </c>
      <c r="U258" s="72">
        <v>4.4440803433071299</v>
      </c>
      <c r="V258" s="72">
        <v>2.0699999999999998</v>
      </c>
      <c r="W258" s="70">
        <v>39.758781537978876</v>
      </c>
      <c r="X258" s="72"/>
      <c r="Y258" s="72"/>
      <c r="Z258" s="72"/>
      <c r="AA258" s="72"/>
      <c r="AB258" s="72"/>
      <c r="AC258" s="72"/>
      <c r="AD258" s="72"/>
      <c r="AE258" s="72"/>
      <c r="AF258" s="76"/>
      <c r="BB258" s="154"/>
      <c r="BC258" s="349"/>
      <c r="BD258" s="157"/>
      <c r="BE258" s="156"/>
      <c r="BF258" s="156" t="s">
        <v>601</v>
      </c>
      <c r="BG258" s="42"/>
      <c r="BH258" s="63"/>
      <c r="BI258" s="65"/>
      <c r="BJ258" s="65"/>
      <c r="BK258" s="65"/>
      <c r="BL258" s="63"/>
      <c r="BM258" s="63"/>
      <c r="BN258" s="63"/>
      <c r="BO258" s="63"/>
      <c r="BP258" s="63"/>
      <c r="BQ258" s="63"/>
      <c r="BR258" s="63"/>
      <c r="BS258" s="63"/>
      <c r="BT258" s="63"/>
      <c r="BU258" s="63"/>
      <c r="BV258" s="63"/>
      <c r="BW258" s="65"/>
      <c r="BX258" s="65"/>
      <c r="BY258" s="65"/>
      <c r="BZ258" s="63"/>
      <c r="CA258" s="65"/>
      <c r="CB258" s="65"/>
      <c r="CC258" s="65"/>
      <c r="CD258" s="65"/>
      <c r="CE258" s="65"/>
      <c r="CF258" s="65"/>
      <c r="CG258" s="65"/>
      <c r="CH258" s="65"/>
      <c r="CI258" s="69"/>
    </row>
    <row r="259" spans="1:87" ht="15" x14ac:dyDescent="0.25">
      <c r="A259" s="559">
        <f t="shared" si="16"/>
        <v>0</v>
      </c>
      <c r="B259" s="157" t="str">
        <f>IF($BE$6=1,"",BD262)</f>
        <v/>
      </c>
      <c r="C259" s="156" t="s">
        <v>604</v>
      </c>
      <c r="D259" s="42">
        <v>2</v>
      </c>
      <c r="E259" s="43">
        <v>880</v>
      </c>
      <c r="F259" s="45">
        <v>5.7304391564859101</v>
      </c>
      <c r="G259" s="45">
        <v>5.7843611622523703</v>
      </c>
      <c r="H259" s="45">
        <v>9.8958790091903612</v>
      </c>
      <c r="I259" s="43">
        <v>108.77557866742418</v>
      </c>
      <c r="J259" s="43">
        <v>107.79561457154063</v>
      </c>
      <c r="K259" s="43">
        <v>896.08375418502203</v>
      </c>
      <c r="L259" s="43">
        <v>163.40881788810134</v>
      </c>
      <c r="M259" s="43">
        <v>229.13562790697674</v>
      </c>
      <c r="N259" s="43">
        <v>452.93641524397373</v>
      </c>
      <c r="O259" s="43">
        <v>273.97569230769233</v>
      </c>
      <c r="P259" s="43">
        <v>143.51620904753162</v>
      </c>
      <c r="Q259" s="43">
        <v>72.5509812570061</v>
      </c>
      <c r="R259" s="43">
        <v>58.663266628221194</v>
      </c>
      <c r="S259" s="43">
        <v>104.34400869565218</v>
      </c>
      <c r="T259" s="45">
        <v>4.6399999999999997</v>
      </c>
      <c r="U259" s="45">
        <v>3.9418097309665359</v>
      </c>
      <c r="V259" s="45">
        <v>2.16</v>
      </c>
      <c r="W259" s="43">
        <v>33.098079508222106</v>
      </c>
      <c r="X259" s="45"/>
      <c r="Y259" s="45"/>
      <c r="Z259" s="45"/>
      <c r="AA259" s="45"/>
      <c r="AB259" s="45"/>
      <c r="AC259" s="45"/>
      <c r="AD259" s="45"/>
      <c r="AE259" s="45"/>
      <c r="AF259" s="50"/>
      <c r="BB259" s="154"/>
      <c r="BC259" s="349"/>
      <c r="BD259" s="157"/>
      <c r="BE259" s="156"/>
      <c r="BF259" s="156" t="s">
        <v>602</v>
      </c>
      <c r="BG259" s="42"/>
      <c r="BH259" s="63"/>
      <c r="BI259" s="65"/>
      <c r="BJ259" s="65"/>
      <c r="BK259" s="65"/>
      <c r="BL259" s="63"/>
      <c r="BM259" s="63"/>
      <c r="BN259" s="63"/>
      <c r="BO259" s="63"/>
      <c r="BP259" s="63"/>
      <c r="BQ259" s="63"/>
      <c r="BR259" s="63"/>
      <c r="BS259" s="63"/>
      <c r="BT259" s="63"/>
      <c r="BU259" s="63"/>
      <c r="BV259" s="63"/>
      <c r="BW259" s="65"/>
      <c r="BX259" s="65"/>
      <c r="BY259" s="65"/>
      <c r="BZ259" s="63"/>
      <c r="CA259" s="65"/>
      <c r="CB259" s="65"/>
      <c r="CC259" s="65"/>
      <c r="CD259" s="65"/>
      <c r="CE259" s="65"/>
      <c r="CF259" s="65"/>
      <c r="CG259" s="65"/>
      <c r="CH259" s="65"/>
      <c r="CI259" s="69"/>
    </row>
    <row r="260" spans="1:87" ht="15" x14ac:dyDescent="0.25">
      <c r="A260" s="559">
        <f t="shared" si="16"/>
        <v>0</v>
      </c>
      <c r="B260" s="157"/>
      <c r="C260" s="156" t="s">
        <v>605</v>
      </c>
      <c r="D260" s="42">
        <v>3</v>
      </c>
      <c r="E260" s="43">
        <v>880</v>
      </c>
      <c r="F260" s="45">
        <v>5.431818248788356</v>
      </c>
      <c r="G260" s="45">
        <v>5.416799686624298</v>
      </c>
      <c r="H260" s="45">
        <v>9.4796095013131225</v>
      </c>
      <c r="I260" s="43">
        <v>99.678862691570529</v>
      </c>
      <c r="J260" s="43">
        <v>93.110785426598824</v>
      </c>
      <c r="K260" s="43">
        <v>902.03066812705367</v>
      </c>
      <c r="L260" s="43">
        <v>140.17839999999998</v>
      </c>
      <c r="M260" s="43">
        <v>236.11390914602507</v>
      </c>
      <c r="N260" s="43">
        <v>488.26004157583077</v>
      </c>
      <c r="O260" s="43">
        <v>289.48042776908289</v>
      </c>
      <c r="P260" s="43">
        <v>130.41813954180938</v>
      </c>
      <c r="Q260" s="43">
        <v>69.585248704449427</v>
      </c>
      <c r="R260" s="43">
        <v>57.373511793645726</v>
      </c>
      <c r="S260" s="43">
        <v>98.321839080459768</v>
      </c>
      <c r="T260" s="45">
        <v>4.6399999999999997</v>
      </c>
      <c r="U260" s="45">
        <v>3.6302318189785878</v>
      </c>
      <c r="V260" s="45">
        <v>2.16</v>
      </c>
      <c r="W260" s="43">
        <v>29.027634683976355</v>
      </c>
      <c r="X260" s="45"/>
      <c r="Y260" s="45"/>
      <c r="Z260" s="45"/>
      <c r="AA260" s="45"/>
      <c r="AB260" s="45"/>
      <c r="AC260" s="45"/>
      <c r="AD260" s="45"/>
      <c r="AE260" s="45"/>
      <c r="AF260" s="50"/>
      <c r="BB260" s="154"/>
      <c r="BC260" s="349"/>
      <c r="BD260" s="158" t="s">
        <v>383</v>
      </c>
      <c r="BE260" s="159"/>
      <c r="BF260" s="159" t="s">
        <v>603</v>
      </c>
      <c r="BG260" s="55"/>
      <c r="BH260" s="70"/>
      <c r="BI260" s="72"/>
      <c r="BJ260" s="72"/>
      <c r="BK260" s="72"/>
      <c r="BL260" s="70"/>
      <c r="BM260" s="70"/>
      <c r="BN260" s="70"/>
      <c r="BO260" s="70"/>
      <c r="BP260" s="70"/>
      <c r="BQ260" s="70"/>
      <c r="BR260" s="70"/>
      <c r="BS260" s="70"/>
      <c r="BT260" s="70"/>
      <c r="BU260" s="70"/>
      <c r="BV260" s="70"/>
      <c r="BW260" s="72"/>
      <c r="BX260" s="72"/>
      <c r="BY260" s="72"/>
      <c r="BZ260" s="70"/>
      <c r="CA260" s="72"/>
      <c r="CB260" s="72"/>
      <c r="CC260" s="72"/>
      <c r="CD260" s="72"/>
      <c r="CE260" s="72"/>
      <c r="CF260" s="72"/>
      <c r="CG260" s="72"/>
      <c r="CH260" s="72"/>
      <c r="CI260" s="76"/>
    </row>
    <row r="261" spans="1:87" ht="15" x14ac:dyDescent="0.25">
      <c r="A261" s="559">
        <f t="shared" si="16"/>
        <v>0</v>
      </c>
      <c r="B261" s="157"/>
      <c r="C261" s="156" t="s">
        <v>606</v>
      </c>
      <c r="D261" s="42">
        <v>4</v>
      </c>
      <c r="E261" s="43">
        <v>880</v>
      </c>
      <c r="F261" s="45">
        <v>5.2623580317696312</v>
      </c>
      <c r="G261" s="45">
        <v>5.1995407419166773</v>
      </c>
      <c r="H261" s="45">
        <v>9.2280902980661939</v>
      </c>
      <c r="I261" s="43">
        <v>93.478460860695378</v>
      </c>
      <c r="J261" s="43">
        <v>81.766630123865156</v>
      </c>
      <c r="K261" s="43">
        <v>908.19683989124235</v>
      </c>
      <c r="L261" s="43">
        <v>124.57259999999999</v>
      </c>
      <c r="M261" s="43">
        <v>249.79475917449713</v>
      </c>
      <c r="N261" s="43">
        <v>523.26274841437635</v>
      </c>
      <c r="O261" s="43">
        <v>311.95633587786256</v>
      </c>
      <c r="P261" s="43">
        <v>115.2105581498505</v>
      </c>
      <c r="Q261" s="43">
        <v>67.438997338804782</v>
      </c>
      <c r="R261" s="43">
        <v>56.470505695657444</v>
      </c>
      <c r="S261" s="43">
        <v>92.065832068829693</v>
      </c>
      <c r="T261" s="45">
        <v>4.55</v>
      </c>
      <c r="U261" s="45">
        <v>3.5917000000000003</v>
      </c>
      <c r="V261" s="45">
        <v>2.0699999999999998</v>
      </c>
      <c r="W261" s="43">
        <v>28.792800000000007</v>
      </c>
      <c r="X261" s="45"/>
      <c r="Y261" s="45"/>
      <c r="Z261" s="45"/>
      <c r="AA261" s="45"/>
      <c r="AB261" s="45"/>
      <c r="AC261" s="45"/>
      <c r="AD261" s="45"/>
      <c r="AE261" s="45"/>
      <c r="AF261" s="50"/>
      <c r="BB261" s="154"/>
      <c r="BC261" s="349"/>
      <c r="BD261" s="155" t="s">
        <v>67</v>
      </c>
      <c r="BE261" s="356"/>
      <c r="BF261" s="156" t="s">
        <v>604</v>
      </c>
      <c r="BG261" s="42"/>
      <c r="BH261" s="43"/>
      <c r="BI261" s="45"/>
      <c r="BJ261" s="45"/>
      <c r="BK261" s="45"/>
      <c r="BL261" s="43"/>
      <c r="BM261" s="43"/>
      <c r="BN261" s="43"/>
      <c r="BO261" s="43"/>
      <c r="BP261" s="43"/>
      <c r="BQ261" s="43"/>
      <c r="BR261" s="43"/>
      <c r="BS261" s="43"/>
      <c r="BT261" s="43"/>
      <c r="BU261" s="43"/>
      <c r="BV261" s="43"/>
      <c r="BW261" s="45"/>
      <c r="BX261" s="45"/>
      <c r="BY261" s="45"/>
      <c r="BZ261" s="43"/>
      <c r="CA261" s="45"/>
      <c r="CB261" s="45"/>
      <c r="CC261" s="45"/>
      <c r="CD261" s="45"/>
      <c r="CE261" s="45"/>
      <c r="CF261" s="45"/>
      <c r="CG261" s="45"/>
      <c r="CH261" s="45"/>
      <c r="CI261" s="50"/>
    </row>
    <row r="262" spans="1:87" ht="15" x14ac:dyDescent="0.25">
      <c r="A262" s="559">
        <f t="shared" si="16"/>
        <v>0</v>
      </c>
      <c r="B262" s="157"/>
      <c r="C262" s="156" t="s">
        <v>607</v>
      </c>
      <c r="D262" s="42">
        <v>5</v>
      </c>
      <c r="E262" s="43">
        <v>880</v>
      </c>
      <c r="F262" s="45">
        <v>4.7261322895494819</v>
      </c>
      <c r="G262" s="45">
        <v>4.5153329889167741</v>
      </c>
      <c r="H262" s="45">
        <v>8.432068435717829</v>
      </c>
      <c r="I262" s="43">
        <v>81.467612271089962</v>
      </c>
      <c r="J262" s="43">
        <v>67.866963474822001</v>
      </c>
      <c r="K262" s="43">
        <v>912.03463203463195</v>
      </c>
      <c r="L262" s="43">
        <v>105.2325011482904</v>
      </c>
      <c r="M262" s="43">
        <v>283.87143144197609</v>
      </c>
      <c r="N262" s="43">
        <v>579.53892951633748</v>
      </c>
      <c r="O262" s="43">
        <v>349.85330668710651</v>
      </c>
      <c r="P262" s="43">
        <v>99.396966609676966</v>
      </c>
      <c r="Q262" s="43">
        <v>61.293656098552646</v>
      </c>
      <c r="R262" s="43">
        <v>55.168496518035099</v>
      </c>
      <c r="S262" s="43">
        <v>88.421052631578959</v>
      </c>
      <c r="T262" s="45">
        <v>4.3600000000000003</v>
      </c>
      <c r="U262" s="45">
        <v>3.1373596965354245</v>
      </c>
      <c r="V262" s="45">
        <v>1.89</v>
      </c>
      <c r="W262" s="43">
        <v>26.713998995664401</v>
      </c>
      <c r="X262" s="45"/>
      <c r="Y262" s="45"/>
      <c r="Z262" s="45"/>
      <c r="AA262" s="45"/>
      <c r="AB262" s="45"/>
      <c r="AC262" s="45"/>
      <c r="AD262" s="45"/>
      <c r="AE262" s="45"/>
      <c r="AF262" s="50"/>
      <c r="BB262" s="154"/>
      <c r="BC262" s="349"/>
      <c r="BD262" s="155" t="s">
        <v>386</v>
      </c>
      <c r="BE262" s="356"/>
      <c r="BF262" s="156" t="s">
        <v>605</v>
      </c>
      <c r="BG262" s="42"/>
      <c r="BH262" s="43"/>
      <c r="BI262" s="45"/>
      <c r="BJ262" s="45"/>
      <c r="BK262" s="45"/>
      <c r="BL262" s="43"/>
      <c r="BM262" s="43"/>
      <c r="BN262" s="43"/>
      <c r="BO262" s="43"/>
      <c r="BP262" s="43"/>
      <c r="BQ262" s="43"/>
      <c r="BR262" s="43"/>
      <c r="BS262" s="43"/>
      <c r="BT262" s="43"/>
      <c r="BU262" s="43"/>
      <c r="BV262" s="43"/>
      <c r="BW262" s="45"/>
      <c r="BX262" s="45"/>
      <c r="BY262" s="45"/>
      <c r="BZ262" s="43"/>
      <c r="CA262" s="45"/>
      <c r="CB262" s="45"/>
      <c r="CC262" s="45"/>
      <c r="CD262" s="45"/>
      <c r="CE262" s="45"/>
      <c r="CF262" s="45"/>
      <c r="CG262" s="45"/>
      <c r="CH262" s="45"/>
      <c r="CI262" s="50"/>
    </row>
    <row r="263" spans="1:87" ht="15" x14ac:dyDescent="0.25">
      <c r="A263" s="559">
        <f t="shared" si="16"/>
        <v>0</v>
      </c>
      <c r="B263" s="158" t="str">
        <f>IF($BE$6=1,BD265,BD266)</f>
        <v>Ray-grass d'Italie 2c+</v>
      </c>
      <c r="C263" s="159" t="s">
        <v>608</v>
      </c>
      <c r="D263" s="55">
        <v>1</v>
      </c>
      <c r="E263" s="56">
        <v>880</v>
      </c>
      <c r="F263" s="58">
        <v>5.7544978340780588</v>
      </c>
      <c r="G263" s="58">
        <v>5.8246188062767539</v>
      </c>
      <c r="H263" s="58">
        <v>9.9078818978313556</v>
      </c>
      <c r="I263" s="56">
        <v>108.12294252411797</v>
      </c>
      <c r="J263" s="56">
        <v>110.68799300091696</v>
      </c>
      <c r="K263" s="56">
        <v>884.11508668589045</v>
      </c>
      <c r="L263" s="56">
        <v>167.79671523178808</v>
      </c>
      <c r="M263" s="56">
        <v>215.14705882352939</v>
      </c>
      <c r="N263" s="56">
        <v>448.03469779803709</v>
      </c>
      <c r="O263" s="56">
        <v>274.14047188798583</v>
      </c>
      <c r="P263" s="56">
        <v>148.75609072728341</v>
      </c>
      <c r="Q263" s="56">
        <v>73.136514324040988</v>
      </c>
      <c r="R263" s="56">
        <v>59.41161154511196</v>
      </c>
      <c r="S263" s="56">
        <v>116.93063054242945</v>
      </c>
      <c r="T263" s="58">
        <v>4.59</v>
      </c>
      <c r="U263" s="58">
        <v>4.7591411283555685</v>
      </c>
      <c r="V263" s="58">
        <v>2.2799999999999998</v>
      </c>
      <c r="W263" s="56">
        <v>42.877274023288322</v>
      </c>
      <c r="X263" s="58"/>
      <c r="Y263" s="58"/>
      <c r="Z263" s="58"/>
      <c r="AA263" s="58"/>
      <c r="AB263" s="58"/>
      <c r="AC263" s="58"/>
      <c r="AD263" s="58"/>
      <c r="AE263" s="58"/>
      <c r="AF263" s="62"/>
      <c r="BB263" s="154"/>
      <c r="BC263" s="349"/>
      <c r="BD263" s="157"/>
      <c r="BE263" s="156"/>
      <c r="BF263" s="156" t="s">
        <v>606</v>
      </c>
      <c r="BG263" s="42"/>
      <c r="BH263" s="43"/>
      <c r="BI263" s="45"/>
      <c r="BJ263" s="45"/>
      <c r="BK263" s="45"/>
      <c r="BL263" s="43"/>
      <c r="BM263" s="43"/>
      <c r="BN263" s="43"/>
      <c r="BO263" s="43"/>
      <c r="BP263" s="43"/>
      <c r="BQ263" s="43"/>
      <c r="BR263" s="43"/>
      <c r="BS263" s="43"/>
      <c r="BT263" s="43"/>
      <c r="BU263" s="43"/>
      <c r="BV263" s="43"/>
      <c r="BW263" s="45"/>
      <c r="BX263" s="45"/>
      <c r="BY263" s="45"/>
      <c r="BZ263" s="43"/>
      <c r="CA263" s="45"/>
      <c r="CB263" s="45"/>
      <c r="CC263" s="45"/>
      <c r="CD263" s="45"/>
      <c r="CE263" s="45"/>
      <c r="CF263" s="45"/>
      <c r="CG263" s="45"/>
      <c r="CH263" s="45"/>
      <c r="CI263" s="50"/>
    </row>
    <row r="264" spans="1:87" ht="15" x14ac:dyDescent="0.25">
      <c r="A264" s="559">
        <f t="shared" si="16"/>
        <v>0</v>
      </c>
      <c r="B264" s="157" t="str">
        <f>IF($BE$6=1,"",BD267)</f>
        <v/>
      </c>
      <c r="C264" s="156" t="s">
        <v>609</v>
      </c>
      <c r="D264" s="42">
        <v>2</v>
      </c>
      <c r="E264" s="63">
        <v>880</v>
      </c>
      <c r="F264" s="65">
        <v>5.5609026890136635</v>
      </c>
      <c r="G264" s="65">
        <v>5.5907683404309187</v>
      </c>
      <c r="H264" s="65">
        <v>9.6514741032572786</v>
      </c>
      <c r="I264" s="63">
        <v>100.51837883978901</v>
      </c>
      <c r="J264" s="63">
        <v>94.829589119432768</v>
      </c>
      <c r="K264" s="63">
        <v>892.91869619850081</v>
      </c>
      <c r="L264" s="63">
        <v>145.51443410852713</v>
      </c>
      <c r="M264" s="63">
        <v>238.087407079646</v>
      </c>
      <c r="N264" s="63">
        <v>470.81936651583715</v>
      </c>
      <c r="O264" s="63">
        <v>282.09785882352941</v>
      </c>
      <c r="P264" s="63">
        <v>143.107870173668</v>
      </c>
      <c r="Q264" s="63">
        <v>71.377063311947737</v>
      </c>
      <c r="R264" s="63">
        <v>58.079697743072799</v>
      </c>
      <c r="S264" s="63">
        <v>108.04542240807288</v>
      </c>
      <c r="T264" s="65">
        <v>4.45</v>
      </c>
      <c r="U264" s="65">
        <v>3.9965551286825591</v>
      </c>
      <c r="V264" s="65">
        <v>2.39</v>
      </c>
      <c r="W264" s="63">
        <v>34.48187213930111</v>
      </c>
      <c r="X264" s="65"/>
      <c r="Y264" s="65"/>
      <c r="Z264" s="65"/>
      <c r="AA264" s="65"/>
      <c r="AB264" s="65"/>
      <c r="AC264" s="65"/>
      <c r="AD264" s="65"/>
      <c r="AE264" s="65"/>
      <c r="AF264" s="69"/>
      <c r="BB264" s="154"/>
      <c r="BC264" s="349"/>
      <c r="BD264" s="157"/>
      <c r="BE264" s="156"/>
      <c r="BF264" s="156" t="s">
        <v>607</v>
      </c>
      <c r="BG264" s="42"/>
      <c r="BH264" s="43"/>
      <c r="BI264" s="45"/>
      <c r="BJ264" s="45"/>
      <c r="BK264" s="45"/>
      <c r="BL264" s="43"/>
      <c r="BM264" s="43"/>
      <c r="BN264" s="43"/>
      <c r="BO264" s="43"/>
      <c r="BP264" s="43"/>
      <c r="BQ264" s="43"/>
      <c r="BR264" s="43"/>
      <c r="BS264" s="43"/>
      <c r="BT264" s="43"/>
      <c r="BU264" s="43"/>
      <c r="BV264" s="43"/>
      <c r="BW264" s="45"/>
      <c r="BX264" s="45"/>
      <c r="BY264" s="45"/>
      <c r="BZ264" s="43"/>
      <c r="CA264" s="45"/>
      <c r="CB264" s="45"/>
      <c r="CC264" s="45"/>
      <c r="CD264" s="45"/>
      <c r="CE264" s="45"/>
      <c r="CF264" s="45"/>
      <c r="CG264" s="45"/>
      <c r="CH264" s="45"/>
      <c r="CI264" s="50"/>
    </row>
    <row r="265" spans="1:87" ht="15" x14ac:dyDescent="0.25">
      <c r="A265" s="559">
        <f t="shared" si="16"/>
        <v>0</v>
      </c>
      <c r="B265" s="157"/>
      <c r="C265" s="156" t="s">
        <v>610</v>
      </c>
      <c r="D265" s="42">
        <v>3</v>
      </c>
      <c r="E265" s="63">
        <v>880</v>
      </c>
      <c r="F265" s="65">
        <v>5.1171366929642979</v>
      </c>
      <c r="G265" s="65">
        <v>5.0006987266891372</v>
      </c>
      <c r="H265" s="65">
        <v>9.0056189693580055</v>
      </c>
      <c r="I265" s="63">
        <v>90.744618102913975</v>
      </c>
      <c r="J265" s="63">
        <v>79.790916817900211</v>
      </c>
      <c r="K265" s="63">
        <v>907.52366164701027</v>
      </c>
      <c r="L265" s="63">
        <v>124.60411679191273</v>
      </c>
      <c r="M265" s="63">
        <v>268.20614651624385</v>
      </c>
      <c r="N265" s="63">
        <v>524.36524494712489</v>
      </c>
      <c r="O265" s="63">
        <v>316.61591230522799</v>
      </c>
      <c r="P265" s="63">
        <v>122.28084481476571</v>
      </c>
      <c r="Q265" s="63">
        <v>65.811717295114335</v>
      </c>
      <c r="R265" s="63">
        <v>56.653474773194041</v>
      </c>
      <c r="S265" s="63">
        <v>92.611682903135446</v>
      </c>
      <c r="T265" s="65">
        <v>4.34</v>
      </c>
      <c r="U265" s="65">
        <v>3.5137970338110254</v>
      </c>
      <c r="V265" s="65">
        <v>2.38</v>
      </c>
      <c r="W265" s="63">
        <v>26.797501097183325</v>
      </c>
      <c r="X265" s="65"/>
      <c r="Y265" s="65"/>
      <c r="Z265" s="65"/>
      <c r="AA265" s="65"/>
      <c r="AB265" s="65"/>
      <c r="AC265" s="65"/>
      <c r="AD265" s="65"/>
      <c r="AE265" s="65"/>
      <c r="AF265" s="69"/>
      <c r="BB265" s="154"/>
      <c r="BC265" s="349"/>
      <c r="BD265" s="158" t="s">
        <v>390</v>
      </c>
      <c r="BE265" s="159"/>
      <c r="BF265" s="159" t="s">
        <v>608</v>
      </c>
      <c r="BG265" s="55"/>
      <c r="BH265" s="56"/>
      <c r="BI265" s="58"/>
      <c r="BJ265" s="58"/>
      <c r="BK265" s="58"/>
      <c r="BL265" s="56"/>
      <c r="BM265" s="56"/>
      <c r="BN265" s="56"/>
      <c r="BO265" s="56"/>
      <c r="BP265" s="56"/>
      <c r="BQ265" s="56"/>
      <c r="BR265" s="56"/>
      <c r="BS265" s="56"/>
      <c r="BT265" s="56"/>
      <c r="BU265" s="56"/>
      <c r="BV265" s="56"/>
      <c r="BW265" s="58"/>
      <c r="BX265" s="58"/>
      <c r="BY265" s="58"/>
      <c r="BZ265" s="56"/>
      <c r="CA265" s="58"/>
      <c r="CB265" s="58"/>
      <c r="CC265" s="58"/>
      <c r="CD265" s="58"/>
      <c r="CE265" s="58"/>
      <c r="CF265" s="58"/>
      <c r="CG265" s="58"/>
      <c r="CH265" s="58"/>
      <c r="CI265" s="62"/>
    </row>
    <row r="266" spans="1:87" ht="15" x14ac:dyDescent="0.25">
      <c r="A266" s="559">
        <f t="shared" si="16"/>
        <v>0</v>
      </c>
      <c r="B266" s="157"/>
      <c r="C266" s="156" t="s">
        <v>611</v>
      </c>
      <c r="D266" s="42">
        <v>4</v>
      </c>
      <c r="E266" s="63">
        <v>880</v>
      </c>
      <c r="F266" s="65">
        <v>4.3848464863095939</v>
      </c>
      <c r="G266" s="65">
        <v>4.0883572597632245</v>
      </c>
      <c r="H266" s="65">
        <v>7.9250686989364336</v>
      </c>
      <c r="I266" s="63">
        <v>76.982156420256928</v>
      </c>
      <c r="J266" s="63">
        <v>63.134191339354892</v>
      </c>
      <c r="K266" s="63">
        <v>918.28994620204469</v>
      </c>
      <c r="L266" s="63">
        <v>99.935741935483875</v>
      </c>
      <c r="M266" s="63">
        <v>296.19359239939172</v>
      </c>
      <c r="N266" s="63">
        <v>590.83464081659895</v>
      </c>
      <c r="O266" s="63">
        <v>355.43106342031109</v>
      </c>
      <c r="P266" s="63">
        <v>123.12895659340718</v>
      </c>
      <c r="Q266" s="63">
        <v>57.246417232494622</v>
      </c>
      <c r="R266" s="63">
        <v>54.836716633980323</v>
      </c>
      <c r="S266" s="63">
        <v>81.203076478482259</v>
      </c>
      <c r="T266" s="65">
        <v>4.25</v>
      </c>
      <c r="U266" s="65">
        <v>3.0813256156820099</v>
      </c>
      <c r="V266" s="65">
        <v>2.2599999999999998</v>
      </c>
      <c r="W266" s="63">
        <v>22.59164569609219</v>
      </c>
      <c r="X266" s="65"/>
      <c r="Y266" s="65"/>
      <c r="Z266" s="65"/>
      <c r="AA266" s="65"/>
      <c r="AB266" s="65"/>
      <c r="AC266" s="65"/>
      <c r="AD266" s="65"/>
      <c r="AE266" s="65"/>
      <c r="AF266" s="69"/>
      <c r="BB266" s="154"/>
      <c r="BC266" s="349"/>
      <c r="BD266" s="155" t="s">
        <v>75</v>
      </c>
      <c r="BE266" s="356"/>
      <c r="BF266" s="156" t="s">
        <v>609</v>
      </c>
      <c r="BG266" s="42"/>
      <c r="BH266" s="63"/>
      <c r="BI266" s="65"/>
      <c r="BJ266" s="65"/>
      <c r="BK266" s="65"/>
      <c r="BL266" s="63"/>
      <c r="BM266" s="63"/>
      <c r="BN266" s="63"/>
      <c r="BO266" s="63"/>
      <c r="BP266" s="63"/>
      <c r="BQ266" s="63"/>
      <c r="BR266" s="63"/>
      <c r="BS266" s="63"/>
      <c r="BT266" s="63"/>
      <c r="BU266" s="63"/>
      <c r="BV266" s="63"/>
      <c r="BW266" s="65"/>
      <c r="BX266" s="65"/>
      <c r="BY266" s="65"/>
      <c r="BZ266" s="63"/>
      <c r="CA266" s="65"/>
      <c r="CB266" s="65"/>
      <c r="CC266" s="65"/>
      <c r="CD266" s="65"/>
      <c r="CE266" s="65"/>
      <c r="CF266" s="65"/>
      <c r="CG266" s="65"/>
      <c r="CH266" s="65"/>
      <c r="CI266" s="69"/>
    </row>
    <row r="267" spans="1:87" ht="15" x14ac:dyDescent="0.25">
      <c r="A267" s="559">
        <f t="shared" si="16"/>
        <v>0</v>
      </c>
      <c r="B267" s="157"/>
      <c r="C267" s="156" t="s">
        <v>612</v>
      </c>
      <c r="D267" s="42">
        <v>5</v>
      </c>
      <c r="E267" s="63">
        <v>880</v>
      </c>
      <c r="F267" s="65">
        <v>3.9233128977924356</v>
      </c>
      <c r="G267" s="65">
        <v>3.5327884669714047</v>
      </c>
      <c r="H267" s="65">
        <v>7.1998959986505389</v>
      </c>
      <c r="I267" s="63">
        <v>65.605909113237004</v>
      </c>
      <c r="J267" s="63">
        <v>48.576557398327978</v>
      </c>
      <c r="K267" s="63">
        <v>920.59961598614768</v>
      </c>
      <c r="L267" s="63">
        <v>77.63000000000001</v>
      </c>
      <c r="M267" s="63">
        <v>297.61659677946744</v>
      </c>
      <c r="N267" s="63">
        <v>589.00861835013097</v>
      </c>
      <c r="O267" s="63">
        <v>355.16149807196877</v>
      </c>
      <c r="P267" s="63">
        <v>106.33285197936067</v>
      </c>
      <c r="Q267" s="63">
        <v>51.982681059852347</v>
      </c>
      <c r="R267" s="63">
        <v>52.908950600037606</v>
      </c>
      <c r="S267" s="63">
        <v>79.038831584548575</v>
      </c>
      <c r="T267" s="65">
        <v>4.1900000000000004</v>
      </c>
      <c r="U267" s="65">
        <v>2.4733913601666626</v>
      </c>
      <c r="V267" s="65">
        <v>2.0099999999999998</v>
      </c>
      <c r="W267" s="63">
        <v>19.063690215961753</v>
      </c>
      <c r="X267" s="65"/>
      <c r="Y267" s="65"/>
      <c r="Z267" s="65"/>
      <c r="AA267" s="65"/>
      <c r="AB267" s="65"/>
      <c r="AC267" s="65"/>
      <c r="AD267" s="65"/>
      <c r="AE267" s="65"/>
      <c r="AF267" s="69"/>
      <c r="BB267" s="154"/>
      <c r="BC267" s="349"/>
      <c r="BD267" s="155" t="s">
        <v>386</v>
      </c>
      <c r="BE267" s="356"/>
      <c r="BF267" s="156" t="s">
        <v>610</v>
      </c>
      <c r="BG267" s="42"/>
      <c r="BH267" s="63"/>
      <c r="BI267" s="65"/>
      <c r="BJ267" s="65"/>
      <c r="BK267" s="65"/>
      <c r="BL267" s="63"/>
      <c r="BM267" s="63"/>
      <c r="BN267" s="63"/>
      <c r="BO267" s="63"/>
      <c r="BP267" s="63"/>
      <c r="BQ267" s="63"/>
      <c r="BR267" s="63"/>
      <c r="BS267" s="63"/>
      <c r="BT267" s="63"/>
      <c r="BU267" s="63"/>
      <c r="BV267" s="63"/>
      <c r="BW267" s="65"/>
      <c r="BX267" s="65"/>
      <c r="BY267" s="65"/>
      <c r="BZ267" s="63"/>
      <c r="CA267" s="65"/>
      <c r="CB267" s="65"/>
      <c r="CC267" s="65"/>
      <c r="CD267" s="65"/>
      <c r="CE267" s="65"/>
      <c r="CF267" s="65"/>
      <c r="CG267" s="65"/>
      <c r="CH267" s="65"/>
      <c r="CI267" s="69"/>
    </row>
    <row r="268" spans="1:87" ht="15" x14ac:dyDescent="0.25">
      <c r="A268" s="559">
        <f t="shared" si="16"/>
        <v>0</v>
      </c>
      <c r="B268" s="158" t="str">
        <f>IF($BE$6=1,BD270,BD271)</f>
        <v>Vulpin 2c+</v>
      </c>
      <c r="C268" s="159" t="s">
        <v>613</v>
      </c>
      <c r="D268" s="55">
        <v>1</v>
      </c>
      <c r="E268" s="70">
        <v>880</v>
      </c>
      <c r="F268" s="72">
        <v>5.3930985960958964</v>
      </c>
      <c r="G268" s="72">
        <v>5.3186556180822153</v>
      </c>
      <c r="H268" s="72">
        <v>9.4436191285407158</v>
      </c>
      <c r="I268" s="70">
        <v>116.26468457488988</v>
      </c>
      <c r="J268" s="70">
        <v>134.35316216065445</v>
      </c>
      <c r="K268" s="70">
        <v>898.26630441014333</v>
      </c>
      <c r="L268" s="70">
        <v>201.34678542077572</v>
      </c>
      <c r="M268" s="70">
        <v>271.65035686926291</v>
      </c>
      <c r="N268" s="70">
        <v>525.06137512448356</v>
      </c>
      <c r="O268" s="70">
        <v>315.84370605365848</v>
      </c>
      <c r="P268" s="70">
        <v>48.375309086638268</v>
      </c>
      <c r="Q268" s="70">
        <v>67.502700718231225</v>
      </c>
      <c r="R268" s="70">
        <v>60.024922063271511</v>
      </c>
      <c r="S268" s="70">
        <v>101.92944193548385</v>
      </c>
      <c r="T268" s="72">
        <v>2.5</v>
      </c>
      <c r="U268" s="72">
        <v>4.5144017971885262</v>
      </c>
      <c r="V268" s="72">
        <v>1.57</v>
      </c>
      <c r="W268" s="70">
        <v>41.140473800635661</v>
      </c>
      <c r="X268" s="72"/>
      <c r="Y268" s="72"/>
      <c r="Z268" s="72"/>
      <c r="AA268" s="72"/>
      <c r="AB268" s="72"/>
      <c r="AC268" s="72"/>
      <c r="AD268" s="72"/>
      <c r="AE268" s="72"/>
      <c r="AF268" s="76"/>
      <c r="BB268" s="154"/>
      <c r="BC268" s="349"/>
      <c r="BD268" s="157"/>
      <c r="BE268" s="156"/>
      <c r="BF268" s="156" t="s">
        <v>611</v>
      </c>
      <c r="BG268" s="42"/>
      <c r="BH268" s="63"/>
      <c r="BI268" s="65"/>
      <c r="BJ268" s="65"/>
      <c r="BK268" s="65"/>
      <c r="BL268" s="63"/>
      <c r="BM268" s="63"/>
      <c r="BN268" s="63"/>
      <c r="BO268" s="63"/>
      <c r="BP268" s="63"/>
      <c r="BQ268" s="63"/>
      <c r="BR268" s="63"/>
      <c r="BS268" s="63"/>
      <c r="BT268" s="63"/>
      <c r="BU268" s="63"/>
      <c r="BV268" s="63"/>
      <c r="BW268" s="65"/>
      <c r="BX268" s="65"/>
      <c r="BY268" s="65"/>
      <c r="BZ268" s="63"/>
      <c r="CA268" s="65"/>
      <c r="CB268" s="65"/>
      <c r="CC268" s="65"/>
      <c r="CD268" s="65"/>
      <c r="CE268" s="65"/>
      <c r="CF268" s="65"/>
      <c r="CG268" s="65"/>
      <c r="CH268" s="65"/>
      <c r="CI268" s="69"/>
    </row>
    <row r="269" spans="1:87" ht="15" x14ac:dyDescent="0.25">
      <c r="A269" s="559">
        <f t="shared" si="16"/>
        <v>0</v>
      </c>
      <c r="B269" s="157" t="str">
        <f>IF($BE$6=1,"",BD272)</f>
        <v/>
      </c>
      <c r="C269" s="156" t="s">
        <v>614</v>
      </c>
      <c r="D269" s="42">
        <v>2</v>
      </c>
      <c r="E269" s="43">
        <v>880</v>
      </c>
      <c r="F269" s="45">
        <v>5.0231283418661414</v>
      </c>
      <c r="G269" s="45">
        <v>4.8674070276836554</v>
      </c>
      <c r="H269" s="45">
        <v>8.8787724804120618</v>
      </c>
      <c r="I269" s="43">
        <v>104.97646335196919</v>
      </c>
      <c r="J269" s="43">
        <v>113.88676427323149</v>
      </c>
      <c r="K269" s="43">
        <v>899.41264703296702</v>
      </c>
      <c r="L269" s="43">
        <v>172.37290141825576</v>
      </c>
      <c r="M269" s="43">
        <v>277.92835454545457</v>
      </c>
      <c r="N269" s="43">
        <v>537.21149449157963</v>
      </c>
      <c r="O269" s="43">
        <v>321.76951604095564</v>
      </c>
      <c r="P269" s="43">
        <v>54.777940077862368</v>
      </c>
      <c r="Q269" s="43">
        <v>64.106041470559717</v>
      </c>
      <c r="R269" s="43">
        <v>58.844357219263287</v>
      </c>
      <c r="S269" s="43">
        <v>100.92565333333332</v>
      </c>
      <c r="T269" s="45">
        <v>2.75</v>
      </c>
      <c r="U269" s="45">
        <v>4.0559368868468111</v>
      </c>
      <c r="V269" s="45">
        <v>1.56</v>
      </c>
      <c r="W269" s="43">
        <v>34.380212587237601</v>
      </c>
      <c r="X269" s="45"/>
      <c r="Y269" s="45"/>
      <c r="Z269" s="45"/>
      <c r="AA269" s="45"/>
      <c r="AB269" s="45"/>
      <c r="AC269" s="45"/>
      <c r="AD269" s="45"/>
      <c r="AE269" s="45"/>
      <c r="AF269" s="50"/>
      <c r="BB269" s="154"/>
      <c r="BC269" s="349"/>
      <c r="BD269" s="157"/>
      <c r="BE269" s="156"/>
      <c r="BF269" s="156" t="s">
        <v>612</v>
      </c>
      <c r="BG269" s="42"/>
      <c r="BH269" s="63"/>
      <c r="BI269" s="65"/>
      <c r="BJ269" s="65"/>
      <c r="BK269" s="65"/>
      <c r="BL269" s="63"/>
      <c r="BM269" s="63"/>
      <c r="BN269" s="63"/>
      <c r="BO269" s="63"/>
      <c r="BP269" s="63"/>
      <c r="BQ269" s="63"/>
      <c r="BR269" s="63"/>
      <c r="BS269" s="63"/>
      <c r="BT269" s="63"/>
      <c r="BU269" s="63"/>
      <c r="BV269" s="63"/>
      <c r="BW269" s="65"/>
      <c r="BX269" s="65"/>
      <c r="BY269" s="65"/>
      <c r="BZ269" s="63"/>
      <c r="CA269" s="65"/>
      <c r="CB269" s="65"/>
      <c r="CC269" s="65"/>
      <c r="CD269" s="65"/>
      <c r="CE269" s="65"/>
      <c r="CF269" s="65"/>
      <c r="CG269" s="65"/>
      <c r="CH269" s="65"/>
      <c r="CI269" s="69"/>
    </row>
    <row r="270" spans="1:87" ht="15" x14ac:dyDescent="0.25">
      <c r="A270" s="559">
        <f t="shared" si="16"/>
        <v>0</v>
      </c>
      <c r="B270" s="157"/>
      <c r="C270" s="156" t="s">
        <v>615</v>
      </c>
      <c r="D270" s="42">
        <v>3</v>
      </c>
      <c r="E270" s="43">
        <v>880</v>
      </c>
      <c r="F270" s="45">
        <v>4.5292652985358819</v>
      </c>
      <c r="G270" s="45">
        <v>4.269788455677209</v>
      </c>
      <c r="H270" s="45">
        <v>8.1215501353742567</v>
      </c>
      <c r="I270" s="43">
        <v>90.670593950894954</v>
      </c>
      <c r="J270" s="43">
        <v>86.264492204894609</v>
      </c>
      <c r="K270" s="43">
        <v>899.56601073384445</v>
      </c>
      <c r="L270" s="43">
        <v>131.39840242339847</v>
      </c>
      <c r="M270" s="43">
        <v>291.30815999999999</v>
      </c>
      <c r="N270" s="43">
        <v>601.39301369555233</v>
      </c>
      <c r="O270" s="43">
        <v>338.44030894568692</v>
      </c>
      <c r="P270" s="43">
        <v>51.164469339355783</v>
      </c>
      <c r="Q270" s="43">
        <v>59.690671237677904</v>
      </c>
      <c r="R270" s="43">
        <v>56.375179778352198</v>
      </c>
      <c r="S270" s="43">
        <v>101.00537701149425</v>
      </c>
      <c r="T270" s="45">
        <v>3.03</v>
      </c>
      <c r="U270" s="45">
        <v>3.7668000000000004</v>
      </c>
      <c r="V270" s="45">
        <v>1.55</v>
      </c>
      <c r="W270" s="43">
        <v>28.282443549634511</v>
      </c>
      <c r="X270" s="45"/>
      <c r="Y270" s="45"/>
      <c r="Z270" s="45"/>
      <c r="AA270" s="45"/>
      <c r="AB270" s="45"/>
      <c r="AC270" s="45"/>
      <c r="AD270" s="45"/>
      <c r="AE270" s="45"/>
      <c r="AF270" s="50"/>
      <c r="BB270" s="154"/>
      <c r="BC270" s="349"/>
      <c r="BD270" s="158" t="s">
        <v>396</v>
      </c>
      <c r="BE270" s="159"/>
      <c r="BF270" s="159" t="s">
        <v>613</v>
      </c>
      <c r="BG270" s="55"/>
      <c r="BH270" s="70"/>
      <c r="BI270" s="72"/>
      <c r="BJ270" s="72"/>
      <c r="BK270" s="72"/>
      <c r="BL270" s="70"/>
      <c r="BM270" s="70"/>
      <c r="BN270" s="70"/>
      <c r="BO270" s="70"/>
      <c r="BP270" s="70"/>
      <c r="BQ270" s="70"/>
      <c r="BR270" s="70"/>
      <c r="BS270" s="70"/>
      <c r="BT270" s="70"/>
      <c r="BU270" s="70"/>
      <c r="BV270" s="70"/>
      <c r="BW270" s="72"/>
      <c r="BX270" s="72"/>
      <c r="BY270" s="72"/>
      <c r="BZ270" s="70"/>
      <c r="CA270" s="72"/>
      <c r="CB270" s="72"/>
      <c r="CC270" s="72"/>
      <c r="CD270" s="72"/>
      <c r="CE270" s="72"/>
      <c r="CF270" s="72"/>
      <c r="CG270" s="72"/>
      <c r="CH270" s="72"/>
      <c r="CI270" s="76"/>
    </row>
    <row r="271" spans="1:87" ht="15" x14ac:dyDescent="0.25">
      <c r="A271" s="559">
        <f t="shared" si="16"/>
        <v>0</v>
      </c>
      <c r="B271" s="157"/>
      <c r="C271" s="156" t="s">
        <v>616</v>
      </c>
      <c r="D271" s="42">
        <v>4</v>
      </c>
      <c r="E271" s="43">
        <v>880</v>
      </c>
      <c r="F271" s="45">
        <v>4.2288516917222418</v>
      </c>
      <c r="G271" s="45">
        <v>3.900311739908481</v>
      </c>
      <c r="H271" s="45">
        <v>7.6715926540815111</v>
      </c>
      <c r="I271" s="43">
        <v>81.697954893171584</v>
      </c>
      <c r="J271" s="43">
        <v>75.053663674490906</v>
      </c>
      <c r="K271" s="43">
        <v>900.70662644808738</v>
      </c>
      <c r="L271" s="43">
        <v>116.76378294573642</v>
      </c>
      <c r="M271" s="43">
        <v>301.0935680179831</v>
      </c>
      <c r="N271" s="43">
        <v>603.25209199458743</v>
      </c>
      <c r="O271" s="43">
        <v>363.26905868263481</v>
      </c>
      <c r="P271" s="43">
        <v>50.215708333333332</v>
      </c>
      <c r="Q271" s="43">
        <v>56.476357398049053</v>
      </c>
      <c r="R271" s="43">
        <v>55.652400079252274</v>
      </c>
      <c r="S271" s="43">
        <v>99.954861176470573</v>
      </c>
      <c r="T271" s="45">
        <v>3.34</v>
      </c>
      <c r="U271" s="45">
        <v>3.6959754468357269</v>
      </c>
      <c r="V271" s="45">
        <v>1.53</v>
      </c>
      <c r="W271" s="43">
        <v>27.806200000000004</v>
      </c>
      <c r="X271" s="45"/>
      <c r="Y271" s="45"/>
      <c r="Z271" s="45"/>
      <c r="AA271" s="45"/>
      <c r="AB271" s="45"/>
      <c r="AC271" s="45"/>
      <c r="AD271" s="45"/>
      <c r="AE271" s="45"/>
      <c r="AF271" s="50"/>
      <c r="BB271" s="154"/>
      <c r="BC271" s="349"/>
      <c r="BD271" s="155" t="s">
        <v>82</v>
      </c>
      <c r="BE271" s="356"/>
      <c r="BF271" s="156" t="s">
        <v>614</v>
      </c>
      <c r="BG271" s="42"/>
      <c r="BH271" s="43"/>
      <c r="BI271" s="45"/>
      <c r="BJ271" s="45"/>
      <c r="BK271" s="45"/>
      <c r="BL271" s="43"/>
      <c r="BM271" s="43"/>
      <c r="BN271" s="43"/>
      <c r="BO271" s="43"/>
      <c r="BP271" s="43"/>
      <c r="BQ271" s="43"/>
      <c r="BR271" s="43"/>
      <c r="BS271" s="43"/>
      <c r="BT271" s="43"/>
      <c r="BU271" s="43"/>
      <c r="BV271" s="43"/>
      <c r="BW271" s="45"/>
      <c r="BX271" s="45"/>
      <c r="BY271" s="45"/>
      <c r="BZ271" s="43"/>
      <c r="CA271" s="45"/>
      <c r="CB271" s="45"/>
      <c r="CC271" s="45"/>
      <c r="CD271" s="45"/>
      <c r="CE271" s="45"/>
      <c r="CF271" s="45"/>
      <c r="CG271" s="45"/>
      <c r="CH271" s="45"/>
      <c r="CI271" s="50"/>
    </row>
    <row r="272" spans="1:87" ht="15" x14ac:dyDescent="0.25">
      <c r="A272" s="559">
        <f t="shared" si="16"/>
        <v>0</v>
      </c>
      <c r="B272" s="157"/>
      <c r="C272" s="156" t="s">
        <v>617</v>
      </c>
      <c r="D272" s="42">
        <v>5</v>
      </c>
      <c r="E272" s="43">
        <v>880</v>
      </c>
      <c r="F272" s="45">
        <v>3.7123823874346749</v>
      </c>
      <c r="G272" s="45">
        <v>3.2883933594354535</v>
      </c>
      <c r="H272" s="45">
        <v>6.86458466618258</v>
      </c>
      <c r="I272" s="43">
        <v>72.325012998072708</v>
      </c>
      <c r="J272" s="43">
        <v>67.616518358868333</v>
      </c>
      <c r="K272" s="43">
        <v>901.84721374045796</v>
      </c>
      <c r="L272" s="43">
        <v>104.59015332769204</v>
      </c>
      <c r="M272" s="43">
        <v>323.56065913419945</v>
      </c>
      <c r="N272" s="43">
        <v>660.23515928755853</v>
      </c>
      <c r="O272" s="43">
        <v>400.37519912857869</v>
      </c>
      <c r="P272" s="43">
        <v>42.423579797383958</v>
      </c>
      <c r="Q272" s="43">
        <v>50.541901615767379</v>
      </c>
      <c r="R272" s="43">
        <v>54.991412569695193</v>
      </c>
      <c r="S272" s="43">
        <v>98.908373493975887</v>
      </c>
      <c r="T272" s="45">
        <v>3.69</v>
      </c>
      <c r="U272" s="45">
        <v>3.2431962688845024</v>
      </c>
      <c r="V272" s="45">
        <v>1.5</v>
      </c>
      <c r="W272" s="43">
        <v>24.857500444867902</v>
      </c>
      <c r="X272" s="45"/>
      <c r="Y272" s="45"/>
      <c r="Z272" s="45"/>
      <c r="AA272" s="45"/>
      <c r="AB272" s="45"/>
      <c r="AC272" s="45"/>
      <c r="AD272" s="45"/>
      <c r="AE272" s="45"/>
      <c r="AF272" s="50"/>
      <c r="BB272" s="154"/>
      <c r="BC272" s="349"/>
      <c r="BD272" s="155" t="s">
        <v>386</v>
      </c>
      <c r="BE272" s="356"/>
      <c r="BF272" s="156" t="s">
        <v>615</v>
      </c>
      <c r="BG272" s="42"/>
      <c r="BH272" s="43"/>
      <c r="BI272" s="45"/>
      <c r="BJ272" s="45"/>
      <c r="BK272" s="45"/>
      <c r="BL272" s="43"/>
      <c r="BM272" s="43"/>
      <c r="BN272" s="43"/>
      <c r="BO272" s="43"/>
      <c r="BP272" s="43"/>
      <c r="BQ272" s="43"/>
      <c r="BR272" s="43"/>
      <c r="BS272" s="43"/>
      <c r="BT272" s="43"/>
      <c r="BU272" s="43"/>
      <c r="BV272" s="43"/>
      <c r="BW272" s="45"/>
      <c r="BX272" s="45"/>
      <c r="BY272" s="45"/>
      <c r="BZ272" s="43"/>
      <c r="CA272" s="45"/>
      <c r="CB272" s="45"/>
      <c r="CC272" s="45"/>
      <c r="CD272" s="45"/>
      <c r="CE272" s="45"/>
      <c r="CF272" s="45"/>
      <c r="CG272" s="45"/>
      <c r="CH272" s="45"/>
      <c r="CI272" s="50"/>
    </row>
    <row r="273" spans="1:87" ht="15" x14ac:dyDescent="0.25">
      <c r="A273" s="559">
        <f t="shared" si="16"/>
        <v>0</v>
      </c>
      <c r="B273" s="158" t="str">
        <f>IF($BE$6=1,BD275,BD276)</f>
        <v>Trèfle blanc 2c+</v>
      </c>
      <c r="C273" s="159" t="s">
        <v>618</v>
      </c>
      <c r="D273" s="55">
        <v>1</v>
      </c>
      <c r="E273" s="56">
        <v>880</v>
      </c>
      <c r="F273" s="58">
        <v>6.0930659078941689</v>
      </c>
      <c r="G273" s="58">
        <v>6.2481044535937178</v>
      </c>
      <c r="H273" s="58">
        <v>10.407701971738343</v>
      </c>
      <c r="I273" s="56">
        <v>140.40223400627616</v>
      </c>
      <c r="J273" s="56">
        <v>169.55328489153206</v>
      </c>
      <c r="K273" s="56">
        <v>863.08159305711092</v>
      </c>
      <c r="L273" s="56">
        <v>251.13857177460366</v>
      </c>
      <c r="M273" s="56">
        <v>154.44539591635566</v>
      </c>
      <c r="N273" s="56">
        <v>246.70321423144313</v>
      </c>
      <c r="O273" s="56">
        <v>219.25157156894701</v>
      </c>
      <c r="P273" s="56">
        <v>65.402509218135989</v>
      </c>
      <c r="Q273" s="56">
        <v>76.339341849695572</v>
      </c>
      <c r="R273" s="56">
        <v>61.217143322970585</v>
      </c>
      <c r="S273" s="56">
        <v>138.43049158878506</v>
      </c>
      <c r="T273" s="58">
        <v>14.83</v>
      </c>
      <c r="U273" s="58">
        <v>3.9768739021492081</v>
      </c>
      <c r="V273" s="58">
        <v>2.1800000000000002</v>
      </c>
      <c r="W273" s="56">
        <v>33.351700000000001</v>
      </c>
      <c r="X273" s="58"/>
      <c r="Y273" s="58"/>
      <c r="Z273" s="58"/>
      <c r="AA273" s="58"/>
      <c r="AB273" s="58"/>
      <c r="AC273" s="58"/>
      <c r="AD273" s="58"/>
      <c r="AE273" s="58"/>
      <c r="AF273" s="62"/>
      <c r="BB273" s="154"/>
      <c r="BC273" s="349"/>
      <c r="BD273" s="157"/>
      <c r="BE273" s="156"/>
      <c r="BF273" s="156" t="s">
        <v>616</v>
      </c>
      <c r="BG273" s="42"/>
      <c r="BH273" s="43"/>
      <c r="BI273" s="45"/>
      <c r="BJ273" s="45"/>
      <c r="BK273" s="45"/>
      <c r="BL273" s="43"/>
      <c r="BM273" s="43"/>
      <c r="BN273" s="43"/>
      <c r="BO273" s="43"/>
      <c r="BP273" s="43"/>
      <c r="BQ273" s="43"/>
      <c r="BR273" s="43"/>
      <c r="BS273" s="43"/>
      <c r="BT273" s="43"/>
      <c r="BU273" s="43"/>
      <c r="BV273" s="43"/>
      <c r="BW273" s="45"/>
      <c r="BX273" s="45"/>
      <c r="BY273" s="45"/>
      <c r="BZ273" s="43"/>
      <c r="CA273" s="45"/>
      <c r="CB273" s="45"/>
      <c r="CC273" s="45"/>
      <c r="CD273" s="45"/>
      <c r="CE273" s="45"/>
      <c r="CF273" s="45"/>
      <c r="CG273" s="45"/>
      <c r="CH273" s="45"/>
      <c r="CI273" s="50"/>
    </row>
    <row r="274" spans="1:87" ht="15" x14ac:dyDescent="0.25">
      <c r="A274" s="559">
        <f t="shared" si="16"/>
        <v>0</v>
      </c>
      <c r="B274" s="157"/>
      <c r="C274" s="156" t="s">
        <v>619</v>
      </c>
      <c r="D274" s="42">
        <v>2</v>
      </c>
      <c r="E274" s="63">
        <v>880</v>
      </c>
      <c r="F274" s="65">
        <v>5.8977184744390048</v>
      </c>
      <c r="G274" s="65">
        <v>6.0051965974111594</v>
      </c>
      <c r="H274" s="65">
        <v>10.132074179570413</v>
      </c>
      <c r="I274" s="63">
        <v>133.230072999257</v>
      </c>
      <c r="J274" s="63">
        <v>153.65884559295498</v>
      </c>
      <c r="K274" s="63">
        <v>868.09753528089891</v>
      </c>
      <c r="L274" s="63">
        <v>228.57060234224571</v>
      </c>
      <c r="M274" s="63">
        <v>171.03307981217256</v>
      </c>
      <c r="N274" s="63">
        <v>272.24607348384143</v>
      </c>
      <c r="O274" s="63">
        <v>240.27311524163022</v>
      </c>
      <c r="P274" s="63">
        <v>75.236117184708505</v>
      </c>
      <c r="Q274" s="63">
        <v>74.423877868631337</v>
      </c>
      <c r="R274" s="63">
        <v>60.58796589693879</v>
      </c>
      <c r="S274" s="63">
        <v>132.88369454545455</v>
      </c>
      <c r="T274" s="65">
        <v>14.75</v>
      </c>
      <c r="U274" s="65">
        <v>3.576319517166175</v>
      </c>
      <c r="V274" s="65">
        <v>2.17</v>
      </c>
      <c r="W274" s="63">
        <v>32.892400000000002</v>
      </c>
      <c r="X274" s="65"/>
      <c r="Y274" s="65"/>
      <c r="Z274" s="65"/>
      <c r="AA274" s="65"/>
      <c r="AB274" s="65"/>
      <c r="AC274" s="65"/>
      <c r="AD274" s="65"/>
      <c r="AE274" s="65"/>
      <c r="AF274" s="69"/>
      <c r="BB274" s="154"/>
      <c r="BC274" s="349"/>
      <c r="BD274" s="157"/>
      <c r="BE274" s="156"/>
      <c r="BF274" s="156" t="s">
        <v>617</v>
      </c>
      <c r="BG274" s="42"/>
      <c r="BH274" s="43"/>
      <c r="BI274" s="45"/>
      <c r="BJ274" s="45"/>
      <c r="BK274" s="45"/>
      <c r="BL274" s="43"/>
      <c r="BM274" s="43"/>
      <c r="BN274" s="43"/>
      <c r="BO274" s="43"/>
      <c r="BP274" s="43"/>
      <c r="BQ274" s="43"/>
      <c r="BR274" s="43"/>
      <c r="BS274" s="43"/>
      <c r="BT274" s="43"/>
      <c r="BU274" s="43"/>
      <c r="BV274" s="43"/>
      <c r="BW274" s="45"/>
      <c r="BX274" s="45"/>
      <c r="BY274" s="45"/>
      <c r="BZ274" s="43"/>
      <c r="CA274" s="45"/>
      <c r="CB274" s="45"/>
      <c r="CC274" s="45"/>
      <c r="CD274" s="45"/>
      <c r="CE274" s="45"/>
      <c r="CF274" s="45"/>
      <c r="CG274" s="45"/>
      <c r="CH274" s="45"/>
      <c r="CI274" s="50"/>
    </row>
    <row r="275" spans="1:87" ht="15" x14ac:dyDescent="0.25">
      <c r="A275" s="559">
        <f t="shared" si="16"/>
        <v>0</v>
      </c>
      <c r="B275" s="157"/>
      <c r="C275" s="156" t="s">
        <v>620</v>
      </c>
      <c r="D275" s="42">
        <v>3</v>
      </c>
      <c r="E275" s="63">
        <v>880</v>
      </c>
      <c r="F275" s="65">
        <v>5.8489261975226565</v>
      </c>
      <c r="G275" s="65">
        <v>5.9433786466320226</v>
      </c>
      <c r="H275" s="65">
        <v>10.066040205481306</v>
      </c>
      <c r="I275" s="63">
        <v>130.10508265209216</v>
      </c>
      <c r="J275" s="63">
        <v>150.39860183608351</v>
      </c>
      <c r="K275" s="63">
        <v>873.11980945945936</v>
      </c>
      <c r="L275" s="63">
        <v>222.06319313304721</v>
      </c>
      <c r="M275" s="63">
        <v>184.15161849710984</v>
      </c>
      <c r="N275" s="63">
        <v>291.1883155972838</v>
      </c>
      <c r="O275" s="63">
        <v>254.23897994011142</v>
      </c>
      <c r="P275" s="63">
        <v>76.724749753851682</v>
      </c>
      <c r="Q275" s="63">
        <v>73.65750438696729</v>
      </c>
      <c r="R275" s="63">
        <v>60.568833281474973</v>
      </c>
      <c r="S275" s="63">
        <v>127.41956071428572</v>
      </c>
      <c r="T275" s="65">
        <v>14.63</v>
      </c>
      <c r="U275" s="65">
        <v>3.2950754556810447</v>
      </c>
      <c r="V275" s="65">
        <v>2.16</v>
      </c>
      <c r="W275" s="63">
        <v>32.433100000000003</v>
      </c>
      <c r="X275" s="65"/>
      <c r="Y275" s="65"/>
      <c r="Z275" s="65"/>
      <c r="AA275" s="65"/>
      <c r="AB275" s="65"/>
      <c r="AC275" s="65"/>
      <c r="AD275" s="65"/>
      <c r="AE275" s="65"/>
      <c r="AF275" s="69"/>
      <c r="BB275" s="154"/>
      <c r="BC275" s="349"/>
      <c r="BD275" s="158" t="s">
        <v>402</v>
      </c>
      <c r="BE275" s="159"/>
      <c r="BF275" s="159" t="s">
        <v>618</v>
      </c>
      <c r="BG275" s="55"/>
      <c r="BH275" s="56"/>
      <c r="BI275" s="58"/>
      <c r="BJ275" s="58"/>
      <c r="BK275" s="58"/>
      <c r="BL275" s="56"/>
      <c r="BM275" s="56"/>
      <c r="BN275" s="56"/>
      <c r="BO275" s="56"/>
      <c r="BP275" s="56"/>
      <c r="BQ275" s="56"/>
      <c r="BR275" s="56"/>
      <c r="BS275" s="56"/>
      <c r="BT275" s="56"/>
      <c r="BU275" s="56"/>
      <c r="BV275" s="56"/>
      <c r="BW275" s="58"/>
      <c r="BX275" s="58"/>
      <c r="BY275" s="58"/>
      <c r="BZ275" s="56"/>
      <c r="CA275" s="58"/>
      <c r="CB275" s="58"/>
      <c r="CC275" s="58"/>
      <c r="CD275" s="58"/>
      <c r="CE275" s="58"/>
      <c r="CF275" s="58"/>
      <c r="CG275" s="58"/>
      <c r="CH275" s="58"/>
      <c r="CI275" s="62"/>
    </row>
    <row r="276" spans="1:87" ht="15" x14ac:dyDescent="0.25">
      <c r="A276" s="559">
        <f t="shared" si="16"/>
        <v>0</v>
      </c>
      <c r="B276" s="157"/>
      <c r="C276" s="156" t="s">
        <v>621</v>
      </c>
      <c r="D276" s="42">
        <v>4</v>
      </c>
      <c r="E276" s="63">
        <v>880</v>
      </c>
      <c r="F276" s="65">
        <v>5.6966740754465484</v>
      </c>
      <c r="G276" s="65">
        <v>5.7332933975520186</v>
      </c>
      <c r="H276" s="65">
        <v>9.8639808188822222</v>
      </c>
      <c r="I276" s="63">
        <v>126.29138935546455</v>
      </c>
      <c r="J276" s="63">
        <v>142.40648658863736</v>
      </c>
      <c r="K276" s="63">
        <v>881.99323562570464</v>
      </c>
      <c r="L276" s="63">
        <v>211.51489285714285</v>
      </c>
      <c r="M276" s="63">
        <v>202.40413407821228</v>
      </c>
      <c r="N276" s="63">
        <v>306.83228538700416</v>
      </c>
      <c r="O276" s="63">
        <v>282.52979661016951</v>
      </c>
      <c r="P276" s="63">
        <v>63.406946298090844</v>
      </c>
      <c r="Q276" s="63">
        <v>71.592027437076339</v>
      </c>
      <c r="R276" s="63">
        <v>60.099627639032832</v>
      </c>
      <c r="S276" s="63">
        <v>117.94690265486727</v>
      </c>
      <c r="T276" s="65">
        <v>14.47</v>
      </c>
      <c r="U276" s="65">
        <v>3.3332999999999999</v>
      </c>
      <c r="V276" s="65">
        <v>2.13</v>
      </c>
      <c r="W276" s="63">
        <v>31.973800000000001</v>
      </c>
      <c r="X276" s="65"/>
      <c r="Y276" s="65"/>
      <c r="Z276" s="65"/>
      <c r="AA276" s="65"/>
      <c r="AB276" s="65"/>
      <c r="AC276" s="65"/>
      <c r="AD276" s="65"/>
      <c r="AE276" s="65"/>
      <c r="AF276" s="69"/>
      <c r="BB276" s="154"/>
      <c r="BC276" s="349"/>
      <c r="BD276" s="155" t="s">
        <v>404</v>
      </c>
      <c r="BE276" s="356"/>
      <c r="BF276" s="156" t="s">
        <v>619</v>
      </c>
      <c r="BG276" s="42"/>
      <c r="BH276" s="63"/>
      <c r="BI276" s="65"/>
      <c r="BJ276" s="65"/>
      <c r="BK276" s="65"/>
      <c r="BL276" s="63"/>
      <c r="BM276" s="63"/>
      <c r="BN276" s="63"/>
      <c r="BO276" s="63"/>
      <c r="BP276" s="63"/>
      <c r="BQ276" s="63"/>
      <c r="BR276" s="63"/>
      <c r="BS276" s="63"/>
      <c r="BT276" s="63"/>
      <c r="BU276" s="63"/>
      <c r="BV276" s="63"/>
      <c r="BW276" s="65"/>
      <c r="BX276" s="65"/>
      <c r="BY276" s="65"/>
      <c r="BZ276" s="63"/>
      <c r="CA276" s="65"/>
      <c r="CB276" s="65"/>
      <c r="CC276" s="65"/>
      <c r="CD276" s="65"/>
      <c r="CE276" s="65"/>
      <c r="CF276" s="65"/>
      <c r="CG276" s="65"/>
      <c r="CH276" s="65"/>
      <c r="CI276" s="69"/>
    </row>
    <row r="277" spans="1:87" ht="15" x14ac:dyDescent="0.25">
      <c r="A277" s="559">
        <f t="shared" si="16"/>
        <v>0</v>
      </c>
      <c r="B277" s="157"/>
      <c r="C277" s="156" t="s">
        <v>622</v>
      </c>
      <c r="D277" s="42">
        <v>5</v>
      </c>
      <c r="E277" s="63">
        <v>880</v>
      </c>
      <c r="F277" s="65">
        <v>5.2684683550099036</v>
      </c>
      <c r="G277" s="65">
        <v>5.1932625020030621</v>
      </c>
      <c r="H277" s="65">
        <v>9.2554609190967483</v>
      </c>
      <c r="I277" s="63">
        <v>118.20970903443853</v>
      </c>
      <c r="J277" s="63">
        <v>130.90379641874841</v>
      </c>
      <c r="K277" s="63">
        <v>891.13472034487927</v>
      </c>
      <c r="L277" s="63">
        <v>195.26656400745622</v>
      </c>
      <c r="M277" s="63">
        <v>239.81492976777787</v>
      </c>
      <c r="N277" s="63">
        <v>370.45908636480124</v>
      </c>
      <c r="O277" s="63">
        <v>305.39675</v>
      </c>
      <c r="P277" s="63">
        <v>54.848227004369356</v>
      </c>
      <c r="Q277" s="63">
        <v>66.804843066714483</v>
      </c>
      <c r="R277" s="63">
        <v>59.228472636472333</v>
      </c>
      <c r="S277" s="63">
        <v>108.40701302733993</v>
      </c>
      <c r="T277" s="65">
        <v>14.28</v>
      </c>
      <c r="U277" s="65">
        <v>3.1973507467414888</v>
      </c>
      <c r="V277" s="65">
        <v>2.1</v>
      </c>
      <c r="W277" s="63">
        <v>31.514499999999998</v>
      </c>
      <c r="X277" s="65"/>
      <c r="Y277" s="65"/>
      <c r="Z277" s="65"/>
      <c r="AA277" s="65"/>
      <c r="AB277" s="65"/>
      <c r="AC277" s="65"/>
      <c r="AD277" s="65"/>
      <c r="AE277" s="65"/>
      <c r="AF277" s="69"/>
      <c r="BB277" s="154"/>
      <c r="BC277" s="349"/>
      <c r="BD277" s="157"/>
      <c r="BE277" s="156"/>
      <c r="BF277" s="156" t="s">
        <v>620</v>
      </c>
      <c r="BG277" s="42"/>
      <c r="BH277" s="63"/>
      <c r="BI277" s="65"/>
      <c r="BJ277" s="65"/>
      <c r="BK277" s="65"/>
      <c r="BL277" s="63"/>
      <c r="BM277" s="63"/>
      <c r="BN277" s="63"/>
      <c r="BO277" s="63"/>
      <c r="BP277" s="63"/>
      <c r="BQ277" s="63"/>
      <c r="BR277" s="63"/>
      <c r="BS277" s="63"/>
      <c r="BT277" s="63"/>
      <c r="BU277" s="63"/>
      <c r="BV277" s="63"/>
      <c r="BW277" s="65"/>
      <c r="BX277" s="65"/>
      <c r="BY277" s="65"/>
      <c r="BZ277" s="63"/>
      <c r="CA277" s="65"/>
      <c r="CB277" s="65"/>
      <c r="CC277" s="65"/>
      <c r="CD277" s="65"/>
      <c r="CE277" s="65"/>
      <c r="CF277" s="65"/>
      <c r="CG277" s="65"/>
      <c r="CH277" s="65"/>
      <c r="CI277" s="69"/>
    </row>
    <row r="278" spans="1:87" ht="15" x14ac:dyDescent="0.25">
      <c r="A278" s="559">
        <f t="shared" si="16"/>
        <v>0</v>
      </c>
      <c r="B278" s="158" t="str">
        <f>IF($BE$6=1,BD280,BD281)</f>
        <v>Trèfle violet 2c+</v>
      </c>
      <c r="C278" s="159" t="s">
        <v>623</v>
      </c>
      <c r="D278" s="55">
        <v>1</v>
      </c>
      <c r="E278" s="70">
        <v>880</v>
      </c>
      <c r="F278" s="72">
        <v>5.907065936452093</v>
      </c>
      <c r="G278" s="72">
        <v>5.9797159352438198</v>
      </c>
      <c r="H278" s="72">
        <v>10.189989825499834</v>
      </c>
      <c r="I278" s="70">
        <v>138.5465923648029</v>
      </c>
      <c r="J278" s="70">
        <v>168.58663438593203</v>
      </c>
      <c r="K278" s="70">
        <v>878.11413229658581</v>
      </c>
      <c r="L278" s="70">
        <v>248.63034309659164</v>
      </c>
      <c r="M278" s="70">
        <v>142.03598254085094</v>
      </c>
      <c r="N278" s="70">
        <v>264.58099811128221</v>
      </c>
      <c r="O278" s="70">
        <v>196.35687625184872</v>
      </c>
      <c r="P278" s="70">
        <v>60.255419801486205</v>
      </c>
      <c r="Q278" s="70">
        <v>73.197735638794541</v>
      </c>
      <c r="R278" s="70">
        <v>61.049620573838538</v>
      </c>
      <c r="S278" s="70">
        <v>122.65634313794841</v>
      </c>
      <c r="T278" s="72">
        <v>17.059999999999999</v>
      </c>
      <c r="U278" s="72">
        <v>3.687739838468628</v>
      </c>
      <c r="V278" s="72">
        <v>2.73</v>
      </c>
      <c r="W278" s="70">
        <v>34.195063428743119</v>
      </c>
      <c r="X278" s="72"/>
      <c r="Y278" s="72"/>
      <c r="Z278" s="72"/>
      <c r="AA278" s="72"/>
      <c r="AB278" s="72"/>
      <c r="AC278" s="72"/>
      <c r="AD278" s="72"/>
      <c r="AE278" s="72"/>
      <c r="AF278" s="76"/>
      <c r="BB278" s="154"/>
      <c r="BC278" s="349"/>
      <c r="BD278" s="157"/>
      <c r="BE278" s="156"/>
      <c r="BF278" s="156" t="s">
        <v>621</v>
      </c>
      <c r="BG278" s="42"/>
      <c r="BH278" s="63"/>
      <c r="BI278" s="65"/>
      <c r="BJ278" s="65"/>
      <c r="BK278" s="65"/>
      <c r="BL278" s="63"/>
      <c r="BM278" s="63"/>
      <c r="BN278" s="63"/>
      <c r="BO278" s="63"/>
      <c r="BP278" s="63"/>
      <c r="BQ278" s="63"/>
      <c r="BR278" s="63"/>
      <c r="BS278" s="63"/>
      <c r="BT278" s="63"/>
      <c r="BU278" s="63"/>
      <c r="BV278" s="63"/>
      <c r="BW278" s="65"/>
      <c r="BX278" s="65"/>
      <c r="BY278" s="65"/>
      <c r="BZ278" s="63"/>
      <c r="CA278" s="65"/>
      <c r="CB278" s="65"/>
      <c r="CC278" s="65"/>
      <c r="CD278" s="65"/>
      <c r="CE278" s="65"/>
      <c r="CF278" s="65"/>
      <c r="CG278" s="65"/>
      <c r="CH278" s="65"/>
      <c r="CI278" s="69"/>
    </row>
    <row r="279" spans="1:87" ht="15" x14ac:dyDescent="0.25">
      <c r="A279" s="559">
        <f t="shared" si="16"/>
        <v>0</v>
      </c>
      <c r="B279" s="157"/>
      <c r="C279" s="156" t="s">
        <v>624</v>
      </c>
      <c r="D279" s="42">
        <v>2</v>
      </c>
      <c r="E279" s="43">
        <v>880</v>
      </c>
      <c r="F279" s="45">
        <v>5.855543664723271</v>
      </c>
      <c r="G279" s="45">
        <v>5.9065234361830115</v>
      </c>
      <c r="H279" s="45">
        <v>10.098011683200474</v>
      </c>
      <c r="I279" s="43">
        <v>130.98779336087327</v>
      </c>
      <c r="J279" s="43">
        <v>151.30745775371065</v>
      </c>
      <c r="K279" s="43">
        <v>888.95969367369594</v>
      </c>
      <c r="L279" s="43">
        <v>224.88293121762334</v>
      </c>
      <c r="M279" s="43">
        <v>164</v>
      </c>
      <c r="N279" s="43">
        <v>286.31932584269663</v>
      </c>
      <c r="O279" s="43">
        <v>193.91689224991811</v>
      </c>
      <c r="P279" s="43">
        <v>78.492222886135039</v>
      </c>
      <c r="Q279" s="43">
        <v>72.52450179758678</v>
      </c>
      <c r="R279" s="43">
        <v>60.644852864256599</v>
      </c>
      <c r="S279" s="43">
        <v>111.44933333333333</v>
      </c>
      <c r="T279" s="45">
        <v>16.079999999999998</v>
      </c>
      <c r="U279" s="45">
        <v>3.0616176129469932</v>
      </c>
      <c r="V279" s="45">
        <v>2.66</v>
      </c>
      <c r="W279" s="43">
        <v>27.752432181524114</v>
      </c>
      <c r="X279" s="45"/>
      <c r="Y279" s="45"/>
      <c r="Z279" s="45"/>
      <c r="AA279" s="45"/>
      <c r="AB279" s="45"/>
      <c r="AC279" s="45"/>
      <c r="AD279" s="45"/>
      <c r="AE279" s="45"/>
      <c r="AF279" s="50"/>
      <c r="BB279" s="154"/>
      <c r="BC279" s="349"/>
      <c r="BD279" s="157"/>
      <c r="BE279" s="156"/>
      <c r="BF279" s="156" t="s">
        <v>622</v>
      </c>
      <c r="BG279" s="42"/>
      <c r="BH279" s="63"/>
      <c r="BI279" s="65"/>
      <c r="BJ279" s="65"/>
      <c r="BK279" s="65"/>
      <c r="BL279" s="63"/>
      <c r="BM279" s="63"/>
      <c r="BN279" s="63"/>
      <c r="BO279" s="63"/>
      <c r="BP279" s="63"/>
      <c r="BQ279" s="63"/>
      <c r="BR279" s="63"/>
      <c r="BS279" s="63"/>
      <c r="BT279" s="63"/>
      <c r="BU279" s="63"/>
      <c r="BV279" s="63"/>
      <c r="BW279" s="65"/>
      <c r="BX279" s="65"/>
      <c r="BY279" s="65"/>
      <c r="BZ279" s="63"/>
      <c r="CA279" s="65"/>
      <c r="CB279" s="65"/>
      <c r="CC279" s="65"/>
      <c r="CD279" s="65"/>
      <c r="CE279" s="65"/>
      <c r="CF279" s="65"/>
      <c r="CG279" s="65"/>
      <c r="CH279" s="65"/>
      <c r="CI279" s="69"/>
    </row>
    <row r="280" spans="1:87" ht="15" x14ac:dyDescent="0.25">
      <c r="A280" s="559">
        <f t="shared" si="16"/>
        <v>0</v>
      </c>
      <c r="B280" s="157"/>
      <c r="C280" s="156" t="s">
        <v>625</v>
      </c>
      <c r="D280" s="42">
        <v>3</v>
      </c>
      <c r="E280" s="43">
        <v>880</v>
      </c>
      <c r="F280" s="45">
        <v>5.5406068348037358</v>
      </c>
      <c r="G280" s="45">
        <v>5.5261885106446318</v>
      </c>
      <c r="H280" s="45">
        <v>9.6609298186910486</v>
      </c>
      <c r="I280" s="43">
        <v>119.56135086572328</v>
      </c>
      <c r="J280" s="43">
        <v>131.57474415119322</v>
      </c>
      <c r="K280" s="43">
        <v>897.00773480662986</v>
      </c>
      <c r="L280" s="43">
        <v>196.2207649439865</v>
      </c>
      <c r="M280" s="43">
        <v>203.46385958888635</v>
      </c>
      <c r="N280" s="43">
        <v>344.88240300280364</v>
      </c>
      <c r="O280" s="43">
        <v>267.54141545633701</v>
      </c>
      <c r="P280" s="43">
        <v>77.808009061882942</v>
      </c>
      <c r="Q280" s="43">
        <v>69.429808226268904</v>
      </c>
      <c r="R280" s="43">
        <v>59.580376588999528</v>
      </c>
      <c r="S280" s="43">
        <v>103.07368421052632</v>
      </c>
      <c r="T280" s="45">
        <v>15.11</v>
      </c>
      <c r="U280" s="45">
        <v>2.8566203771510481</v>
      </c>
      <c r="V280" s="45">
        <v>2.5</v>
      </c>
      <c r="W280" s="43">
        <v>27.743587940187631</v>
      </c>
      <c r="X280" s="45"/>
      <c r="Y280" s="45"/>
      <c r="Z280" s="45"/>
      <c r="AA280" s="45"/>
      <c r="AB280" s="45"/>
      <c r="AC280" s="45"/>
      <c r="AD280" s="45"/>
      <c r="AE280" s="45"/>
      <c r="AF280" s="50"/>
      <c r="BB280" s="154"/>
      <c r="BC280" s="349"/>
      <c r="BD280" s="158" t="s">
        <v>409</v>
      </c>
      <c r="BE280" s="159"/>
      <c r="BF280" s="159" t="s">
        <v>623</v>
      </c>
      <c r="BG280" s="55"/>
      <c r="BH280" s="70"/>
      <c r="BI280" s="72"/>
      <c r="BJ280" s="72"/>
      <c r="BK280" s="72"/>
      <c r="BL280" s="70"/>
      <c r="BM280" s="70"/>
      <c r="BN280" s="70"/>
      <c r="BO280" s="70"/>
      <c r="BP280" s="70"/>
      <c r="BQ280" s="70"/>
      <c r="BR280" s="70"/>
      <c r="BS280" s="70"/>
      <c r="BT280" s="70"/>
      <c r="BU280" s="70"/>
      <c r="BV280" s="70"/>
      <c r="BW280" s="72"/>
      <c r="BX280" s="72"/>
      <c r="BY280" s="72"/>
      <c r="BZ280" s="70"/>
      <c r="CA280" s="72"/>
      <c r="CB280" s="72"/>
      <c r="CC280" s="72"/>
      <c r="CD280" s="72"/>
      <c r="CE280" s="72"/>
      <c r="CF280" s="72"/>
      <c r="CG280" s="72"/>
      <c r="CH280" s="72"/>
      <c r="CI280" s="76"/>
    </row>
    <row r="281" spans="1:87" ht="15" x14ac:dyDescent="0.25">
      <c r="A281" s="559">
        <f t="shared" si="16"/>
        <v>0</v>
      </c>
      <c r="B281" s="157"/>
      <c r="C281" s="156" t="s">
        <v>626</v>
      </c>
      <c r="D281" s="42">
        <v>4</v>
      </c>
      <c r="E281" s="43">
        <v>880</v>
      </c>
      <c r="F281" s="45">
        <v>5.2400150614538425</v>
      </c>
      <c r="G281" s="45">
        <v>5.1326145477676306</v>
      </c>
      <c r="H281" s="45">
        <v>9.2105621805389539</v>
      </c>
      <c r="I281" s="43">
        <v>110.08909280396826</v>
      </c>
      <c r="J281" s="43">
        <v>117.26687154604056</v>
      </c>
      <c r="K281" s="43">
        <v>906.6033854040686</v>
      </c>
      <c r="L281" s="43">
        <v>174.92352688172042</v>
      </c>
      <c r="M281" s="43">
        <v>242.28848076923074</v>
      </c>
      <c r="N281" s="43">
        <v>397.7555636363636</v>
      </c>
      <c r="O281" s="43">
        <v>312.65864566929139</v>
      </c>
      <c r="P281" s="43">
        <v>82.750175441275232</v>
      </c>
      <c r="Q281" s="43">
        <v>66.115231570099411</v>
      </c>
      <c r="R281" s="43">
        <v>58.742565057469662</v>
      </c>
      <c r="S281" s="43">
        <v>93.063775585707617</v>
      </c>
      <c r="T281" s="45">
        <v>14.17</v>
      </c>
      <c r="U281" s="45">
        <v>2.8013111769132966</v>
      </c>
      <c r="V281" s="45">
        <v>2.25</v>
      </c>
      <c r="W281" s="43">
        <v>27.203345679170617</v>
      </c>
      <c r="X281" s="45"/>
      <c r="Y281" s="45"/>
      <c r="Z281" s="45"/>
      <c r="AA281" s="45"/>
      <c r="AB281" s="45"/>
      <c r="AC281" s="45"/>
      <c r="AD281" s="45"/>
      <c r="AE281" s="45"/>
      <c r="AF281" s="50"/>
      <c r="BB281" s="154"/>
      <c r="BC281" s="349"/>
      <c r="BD281" s="155" t="s">
        <v>411</v>
      </c>
      <c r="BE281" s="356"/>
      <c r="BF281" s="156" t="s">
        <v>624</v>
      </c>
      <c r="BG281" s="42"/>
      <c r="BH281" s="43"/>
      <c r="BI281" s="45"/>
      <c r="BJ281" s="45"/>
      <c r="BK281" s="45"/>
      <c r="BL281" s="43"/>
      <c r="BM281" s="43"/>
      <c r="BN281" s="43"/>
      <c r="BO281" s="43"/>
      <c r="BP281" s="43"/>
      <c r="BQ281" s="43"/>
      <c r="BR281" s="43"/>
      <c r="BS281" s="43"/>
      <c r="BT281" s="43"/>
      <c r="BU281" s="43"/>
      <c r="BV281" s="43"/>
      <c r="BW281" s="45"/>
      <c r="BX281" s="45"/>
      <c r="BY281" s="45"/>
      <c r="BZ281" s="43"/>
      <c r="CA281" s="45"/>
      <c r="CB281" s="45"/>
      <c r="CC281" s="45"/>
      <c r="CD281" s="45"/>
      <c r="CE281" s="45"/>
      <c r="CF281" s="45"/>
      <c r="CG281" s="45"/>
      <c r="CH281" s="45"/>
      <c r="CI281" s="50"/>
    </row>
    <row r="282" spans="1:87" ht="15" x14ac:dyDescent="0.25">
      <c r="A282" s="559">
        <f t="shared" si="16"/>
        <v>0</v>
      </c>
      <c r="B282" s="157"/>
      <c r="C282" s="156" t="s">
        <v>627</v>
      </c>
      <c r="D282" s="42">
        <v>5</v>
      </c>
      <c r="E282" s="43">
        <v>880</v>
      </c>
      <c r="F282" s="45">
        <v>4.4108316292286114</v>
      </c>
      <c r="G282" s="45">
        <v>4.1106122473118401</v>
      </c>
      <c r="H282" s="45">
        <v>7.9776055358267923</v>
      </c>
      <c r="I282" s="43">
        <v>92.371656824173172</v>
      </c>
      <c r="J282" s="43">
        <v>91.147023975518977</v>
      </c>
      <c r="K282" s="43">
        <v>913.39372976800553</v>
      </c>
      <c r="L282" s="43">
        <v>137.3091282078359</v>
      </c>
      <c r="M282" s="43">
        <v>309.39664438230335</v>
      </c>
      <c r="N282" s="43">
        <v>492.49384652338222</v>
      </c>
      <c r="O282" s="43">
        <v>394.44326077683195</v>
      </c>
      <c r="P282" s="43">
        <v>74.143638506848831</v>
      </c>
      <c r="Q282" s="43">
        <v>57.484762202981159</v>
      </c>
      <c r="R282" s="43">
        <v>56.245871118708969</v>
      </c>
      <c r="S282" s="43">
        <v>85.78897744617322</v>
      </c>
      <c r="T282" s="45">
        <v>13.26</v>
      </c>
      <c r="U282" s="45">
        <v>2.2737825038314545</v>
      </c>
      <c r="V282" s="45">
        <v>1.9</v>
      </c>
      <c r="W282" s="43">
        <v>24.108271136252476</v>
      </c>
      <c r="X282" s="45"/>
      <c r="Y282" s="45"/>
      <c r="Z282" s="45"/>
      <c r="AA282" s="45"/>
      <c r="AB282" s="45"/>
      <c r="AC282" s="45"/>
      <c r="AD282" s="45"/>
      <c r="AE282" s="45"/>
      <c r="AF282" s="50"/>
      <c r="BB282" s="154"/>
      <c r="BC282" s="349"/>
      <c r="BD282" s="157"/>
      <c r="BE282" s="156"/>
      <c r="BF282" s="156" t="s">
        <v>625</v>
      </c>
      <c r="BG282" s="42"/>
      <c r="BH282" s="43"/>
      <c r="BI282" s="45"/>
      <c r="BJ282" s="45"/>
      <c r="BK282" s="45"/>
      <c r="BL282" s="43"/>
      <c r="BM282" s="43"/>
      <c r="BN282" s="43"/>
      <c r="BO282" s="43"/>
      <c r="BP282" s="43"/>
      <c r="BQ282" s="43"/>
      <c r="BR282" s="43"/>
      <c r="BS282" s="43"/>
      <c r="BT282" s="43"/>
      <c r="BU282" s="43"/>
      <c r="BV282" s="43"/>
      <c r="BW282" s="45"/>
      <c r="BX282" s="45"/>
      <c r="BY282" s="45"/>
      <c r="BZ282" s="43"/>
      <c r="CA282" s="45"/>
      <c r="CB282" s="45"/>
      <c r="CC282" s="45"/>
      <c r="CD282" s="45"/>
      <c r="CE282" s="45"/>
      <c r="CF282" s="45"/>
      <c r="CG282" s="45"/>
      <c r="CH282" s="45"/>
      <c r="CI282" s="50"/>
    </row>
    <row r="283" spans="1:87" ht="15" x14ac:dyDescent="0.25">
      <c r="A283" s="559">
        <f t="shared" si="16"/>
        <v>0</v>
      </c>
      <c r="B283" s="158" t="str">
        <f>IF($BE$6=1,BD285,BD286)</f>
        <v>Luzerne 2c+</v>
      </c>
      <c r="C283" s="159" t="s">
        <v>628</v>
      </c>
      <c r="D283" s="55">
        <v>1</v>
      </c>
      <c r="E283" s="56">
        <v>880</v>
      </c>
      <c r="F283" s="58">
        <v>5.9312440306301832</v>
      </c>
      <c r="G283" s="58">
        <v>6.0031316341953795</v>
      </c>
      <c r="H283" s="58">
        <v>10.22184542219531</v>
      </c>
      <c r="I283" s="56">
        <v>127.46581239731853</v>
      </c>
      <c r="J283" s="56">
        <v>176.60300151043933</v>
      </c>
      <c r="K283" s="56">
        <v>876.44734480944646</v>
      </c>
      <c r="L283" s="56">
        <v>270.53526478601759</v>
      </c>
      <c r="M283" s="56">
        <v>183.2294786701074</v>
      </c>
      <c r="N283" s="56">
        <v>296.20485966129155</v>
      </c>
      <c r="O283" s="56">
        <v>261.87500507470583</v>
      </c>
      <c r="P283" s="56">
        <v>45.409033267086912</v>
      </c>
      <c r="Q283" s="56">
        <v>73.18519928491969</v>
      </c>
      <c r="R283" s="56">
        <v>66.006024919774177</v>
      </c>
      <c r="S283" s="56">
        <v>123.7300625</v>
      </c>
      <c r="T283" s="58">
        <v>16.16</v>
      </c>
      <c r="U283" s="58">
        <v>4.9471294480792292</v>
      </c>
      <c r="V283" s="58">
        <v>2.91</v>
      </c>
      <c r="W283" s="56">
        <v>38.547029762057342</v>
      </c>
      <c r="X283" s="58"/>
      <c r="Y283" s="58"/>
      <c r="Z283" s="58"/>
      <c r="AA283" s="58"/>
      <c r="AB283" s="58"/>
      <c r="AC283" s="58"/>
      <c r="AD283" s="58"/>
      <c r="AE283" s="58"/>
      <c r="AF283" s="62"/>
      <c r="BB283" s="154"/>
      <c r="BC283" s="349"/>
      <c r="BD283" s="157"/>
      <c r="BE283" s="156"/>
      <c r="BF283" s="156" t="s">
        <v>626</v>
      </c>
      <c r="BG283" s="42"/>
      <c r="BH283" s="43"/>
      <c r="BI283" s="45"/>
      <c r="BJ283" s="45"/>
      <c r="BK283" s="45"/>
      <c r="BL283" s="43"/>
      <c r="BM283" s="43"/>
      <c r="BN283" s="43"/>
      <c r="BO283" s="43"/>
      <c r="BP283" s="43"/>
      <c r="BQ283" s="43"/>
      <c r="BR283" s="43"/>
      <c r="BS283" s="43"/>
      <c r="BT283" s="43"/>
      <c r="BU283" s="43"/>
      <c r="BV283" s="43"/>
      <c r="BW283" s="45"/>
      <c r="BX283" s="45"/>
      <c r="BY283" s="45"/>
      <c r="BZ283" s="43"/>
      <c r="CA283" s="45"/>
      <c r="CB283" s="45"/>
      <c r="CC283" s="45"/>
      <c r="CD283" s="45"/>
      <c r="CE283" s="45"/>
      <c r="CF283" s="45"/>
      <c r="CG283" s="45"/>
      <c r="CH283" s="45"/>
      <c r="CI283" s="50"/>
    </row>
    <row r="284" spans="1:87" ht="15" x14ac:dyDescent="0.25">
      <c r="A284" s="559">
        <f t="shared" si="16"/>
        <v>0</v>
      </c>
      <c r="B284" s="157"/>
      <c r="C284" s="156" t="s">
        <v>629</v>
      </c>
      <c r="D284" s="42">
        <v>2</v>
      </c>
      <c r="E284" s="63">
        <v>880</v>
      </c>
      <c r="F284" s="65">
        <v>5.4850022451586069</v>
      </c>
      <c r="G284" s="65">
        <v>5.4301238258452154</v>
      </c>
      <c r="H284" s="65">
        <v>9.5826359092671076</v>
      </c>
      <c r="I284" s="63">
        <v>115.847890396216</v>
      </c>
      <c r="J284" s="63">
        <v>155.98441226706558</v>
      </c>
      <c r="K284" s="63">
        <v>895.643042281578</v>
      </c>
      <c r="L284" s="63">
        <v>239.2163889490578</v>
      </c>
      <c r="M284" s="63">
        <v>237.68737013574656</v>
      </c>
      <c r="N284" s="63">
        <v>336.61942279072406</v>
      </c>
      <c r="O284" s="63">
        <v>294.32814925373134</v>
      </c>
      <c r="P284" s="63">
        <v>45.9</v>
      </c>
      <c r="Q284" s="63">
        <v>68.018274859303361</v>
      </c>
      <c r="R284" s="63">
        <v>65.79914148793651</v>
      </c>
      <c r="S284" s="63">
        <v>112.27481651376146</v>
      </c>
      <c r="T284" s="65">
        <v>16.2</v>
      </c>
      <c r="U284" s="65">
        <v>4.3065743573799242</v>
      </c>
      <c r="V284" s="65">
        <v>2.5299999999999998</v>
      </c>
      <c r="W284" s="63">
        <v>34</v>
      </c>
      <c r="X284" s="65"/>
      <c r="Y284" s="65"/>
      <c r="Z284" s="65"/>
      <c r="AA284" s="65"/>
      <c r="AB284" s="65"/>
      <c r="AC284" s="65"/>
      <c r="AD284" s="65"/>
      <c r="AE284" s="65"/>
      <c r="AF284" s="69"/>
      <c r="BB284" s="154"/>
      <c r="BC284" s="349"/>
      <c r="BD284" s="157"/>
      <c r="BE284" s="156"/>
      <c r="BF284" s="156" t="s">
        <v>627</v>
      </c>
      <c r="BG284" s="42"/>
      <c r="BH284" s="43"/>
      <c r="BI284" s="45"/>
      <c r="BJ284" s="45"/>
      <c r="BK284" s="45"/>
      <c r="BL284" s="43"/>
      <c r="BM284" s="43"/>
      <c r="BN284" s="43"/>
      <c r="BO284" s="43"/>
      <c r="BP284" s="43"/>
      <c r="BQ284" s="43"/>
      <c r="BR284" s="43"/>
      <c r="BS284" s="43"/>
      <c r="BT284" s="43"/>
      <c r="BU284" s="43"/>
      <c r="BV284" s="43"/>
      <c r="BW284" s="45"/>
      <c r="BX284" s="45"/>
      <c r="BY284" s="45"/>
      <c r="BZ284" s="43"/>
      <c r="CA284" s="45"/>
      <c r="CB284" s="45"/>
      <c r="CC284" s="45"/>
      <c r="CD284" s="45"/>
      <c r="CE284" s="45"/>
      <c r="CF284" s="45"/>
      <c r="CG284" s="45"/>
      <c r="CH284" s="45"/>
      <c r="CI284" s="50"/>
    </row>
    <row r="285" spans="1:87" ht="15" x14ac:dyDescent="0.25">
      <c r="A285" s="559">
        <f t="shared" si="16"/>
        <v>0</v>
      </c>
      <c r="B285" s="157"/>
      <c r="C285" s="156" t="s">
        <v>630</v>
      </c>
      <c r="D285" s="42">
        <v>3</v>
      </c>
      <c r="E285" s="63">
        <v>880</v>
      </c>
      <c r="F285" s="65">
        <v>4.7881333060319218</v>
      </c>
      <c r="G285" s="65">
        <v>4.5508912568607869</v>
      </c>
      <c r="H285" s="65">
        <v>8.5536846511833886</v>
      </c>
      <c r="I285" s="63">
        <v>100.31507105845995</v>
      </c>
      <c r="J285" s="63">
        <v>130.02214936993241</v>
      </c>
      <c r="K285" s="63">
        <v>899.9397993311037</v>
      </c>
      <c r="L285" s="63">
        <v>200.38008635843141</v>
      </c>
      <c r="M285" s="63">
        <v>289.02991730779974</v>
      </c>
      <c r="N285" s="63">
        <v>410.49867115293841</v>
      </c>
      <c r="O285" s="63">
        <v>346.18208883194268</v>
      </c>
      <c r="P285" s="63">
        <v>45.59852139651818</v>
      </c>
      <c r="Q285" s="63">
        <v>60.350966994606743</v>
      </c>
      <c r="R285" s="63">
        <v>64.944439198034814</v>
      </c>
      <c r="S285" s="63">
        <v>99.475728155339809</v>
      </c>
      <c r="T285" s="65">
        <v>16.100000000000001</v>
      </c>
      <c r="U285" s="65">
        <v>3.7195346535999989</v>
      </c>
      <c r="V285" s="65">
        <v>2.2000000000000002</v>
      </c>
      <c r="W285" s="63">
        <v>30.674582262093363</v>
      </c>
      <c r="X285" s="65"/>
      <c r="Y285" s="65"/>
      <c r="Z285" s="65"/>
      <c r="AA285" s="65"/>
      <c r="AB285" s="65"/>
      <c r="AC285" s="65"/>
      <c r="AD285" s="65"/>
      <c r="AE285" s="65"/>
      <c r="AF285" s="69"/>
      <c r="BB285" s="154"/>
      <c r="BC285" s="349"/>
      <c r="BD285" s="158" t="s">
        <v>416</v>
      </c>
      <c r="BE285" s="159"/>
      <c r="BF285" s="159" t="s">
        <v>628</v>
      </c>
      <c r="BG285" s="55"/>
      <c r="BH285" s="56"/>
      <c r="BI285" s="58"/>
      <c r="BJ285" s="58"/>
      <c r="BK285" s="58"/>
      <c r="BL285" s="56"/>
      <c r="BM285" s="56"/>
      <c r="BN285" s="56"/>
      <c r="BO285" s="56"/>
      <c r="BP285" s="56"/>
      <c r="BQ285" s="56"/>
      <c r="BR285" s="56"/>
      <c r="BS285" s="56"/>
      <c r="BT285" s="56"/>
      <c r="BU285" s="56"/>
      <c r="BV285" s="56"/>
      <c r="BW285" s="58"/>
      <c r="BX285" s="58"/>
      <c r="BY285" s="58"/>
      <c r="BZ285" s="56"/>
      <c r="CA285" s="58"/>
      <c r="CB285" s="58"/>
      <c r="CC285" s="58"/>
      <c r="CD285" s="58"/>
      <c r="CE285" s="58"/>
      <c r="CF285" s="58"/>
      <c r="CG285" s="58"/>
      <c r="CH285" s="58"/>
      <c r="CI285" s="62"/>
    </row>
    <row r="286" spans="1:87" ht="15" x14ac:dyDescent="0.25">
      <c r="A286" s="559">
        <f t="shared" si="16"/>
        <v>0</v>
      </c>
      <c r="B286" s="157"/>
      <c r="C286" s="156" t="s">
        <v>631</v>
      </c>
      <c r="D286" s="42">
        <v>4</v>
      </c>
      <c r="E286" s="63">
        <v>880</v>
      </c>
      <c r="F286" s="65">
        <v>4.3584856614073715</v>
      </c>
      <c r="G286" s="65">
        <v>4.0330984050309722</v>
      </c>
      <c r="H286" s="65">
        <v>7.8874066791465145</v>
      </c>
      <c r="I286" s="63">
        <v>89.081914308105084</v>
      </c>
      <c r="J286" s="63">
        <v>109.43310059801715</v>
      </c>
      <c r="K286" s="63">
        <v>901.21217860476725</v>
      </c>
      <c r="L286" s="63">
        <v>169.7494736842105</v>
      </c>
      <c r="M286" s="63">
        <v>333.56162399999999</v>
      </c>
      <c r="N286" s="63">
        <v>476.03759889761216</v>
      </c>
      <c r="O286" s="63">
        <v>403.86996483609892</v>
      </c>
      <c r="P286" s="63">
        <v>43.957669435371294</v>
      </c>
      <c r="Q286" s="63">
        <v>56.283215103328871</v>
      </c>
      <c r="R286" s="63">
        <v>63.90787719678778</v>
      </c>
      <c r="S286" s="63">
        <v>98.894714285714272</v>
      </c>
      <c r="T286" s="65">
        <v>15.84</v>
      </c>
      <c r="U286" s="65">
        <v>3.4530379552882358</v>
      </c>
      <c r="V286" s="65">
        <v>1.93</v>
      </c>
      <c r="W286" s="63">
        <v>26.355548284251999</v>
      </c>
      <c r="X286" s="65"/>
      <c r="Y286" s="65"/>
      <c r="Z286" s="65"/>
      <c r="AA286" s="65"/>
      <c r="AB286" s="65"/>
      <c r="AC286" s="65"/>
      <c r="AD286" s="65"/>
      <c r="AE286" s="65"/>
      <c r="AF286" s="69"/>
      <c r="BB286" s="154"/>
      <c r="BC286" s="349"/>
      <c r="BD286" s="155" t="s">
        <v>418</v>
      </c>
      <c r="BE286" s="356"/>
      <c r="BF286" s="156" t="s">
        <v>629</v>
      </c>
      <c r="BG286" s="42"/>
      <c r="BH286" s="63"/>
      <c r="BI286" s="65"/>
      <c r="BJ286" s="65"/>
      <c r="BK286" s="65"/>
      <c r="BL286" s="63"/>
      <c r="BM286" s="63"/>
      <c r="BN286" s="63"/>
      <c r="BO286" s="63"/>
      <c r="BP286" s="63"/>
      <c r="BQ286" s="63"/>
      <c r="BR286" s="63"/>
      <c r="BS286" s="63"/>
      <c r="BT286" s="63"/>
      <c r="BU286" s="63"/>
      <c r="BV286" s="63"/>
      <c r="BW286" s="65"/>
      <c r="BX286" s="65"/>
      <c r="BY286" s="65"/>
      <c r="BZ286" s="63"/>
      <c r="CA286" s="65"/>
      <c r="CB286" s="65"/>
      <c r="CC286" s="65"/>
      <c r="CD286" s="65"/>
      <c r="CE286" s="65"/>
      <c r="CF286" s="65"/>
      <c r="CG286" s="65"/>
      <c r="CH286" s="65"/>
      <c r="CI286" s="69"/>
    </row>
    <row r="287" spans="1:87" ht="15.75" thickBot="1" x14ac:dyDescent="0.3">
      <c r="A287" s="560">
        <f t="shared" si="16"/>
        <v>0</v>
      </c>
      <c r="B287" s="161"/>
      <c r="C287" s="162" t="s">
        <v>632</v>
      </c>
      <c r="D287" s="92">
        <v>5</v>
      </c>
      <c r="E287" s="112">
        <v>880</v>
      </c>
      <c r="F287" s="111">
        <v>4.1276823403589793</v>
      </c>
      <c r="G287" s="111">
        <v>3.7532691551569783</v>
      </c>
      <c r="H287" s="111">
        <v>7.5283255791220833</v>
      </c>
      <c r="I287" s="112">
        <v>83.821971237803496</v>
      </c>
      <c r="J287" s="112">
        <v>100.72541508848464</v>
      </c>
      <c r="K287" s="112">
        <v>903.43526698336348</v>
      </c>
      <c r="L287" s="112">
        <v>156.82946994409437</v>
      </c>
      <c r="M287" s="112">
        <v>361.45794358342374</v>
      </c>
      <c r="N287" s="112">
        <v>514.52562857863234</v>
      </c>
      <c r="O287" s="112">
        <v>432.1609785798837</v>
      </c>
      <c r="P287" s="112">
        <v>38.631192899351966</v>
      </c>
      <c r="Q287" s="112">
        <v>53.849757243708034</v>
      </c>
      <c r="R287" s="112">
        <v>63.350232301396552</v>
      </c>
      <c r="S287" s="112">
        <v>96.549202127659555</v>
      </c>
      <c r="T287" s="111">
        <v>15.42</v>
      </c>
      <c r="U287" s="111">
        <v>3.1920734755594249</v>
      </c>
      <c r="V287" s="111">
        <v>1.71</v>
      </c>
      <c r="W287" s="112">
        <v>25.358343823818501</v>
      </c>
      <c r="X287" s="111"/>
      <c r="Y287" s="111"/>
      <c r="Z287" s="111"/>
      <c r="AA287" s="111"/>
      <c r="AB287" s="111"/>
      <c r="AC287" s="111"/>
      <c r="AD287" s="111"/>
      <c r="AE287" s="111"/>
      <c r="AF287" s="114"/>
      <c r="BB287" s="154"/>
      <c r="BC287" s="349"/>
      <c r="BD287" s="157"/>
      <c r="BE287" s="156"/>
      <c r="BF287" s="156" t="s">
        <v>630</v>
      </c>
      <c r="BG287" s="42"/>
      <c r="BH287" s="63"/>
      <c r="BI287" s="65"/>
      <c r="BJ287" s="65"/>
      <c r="BK287" s="65"/>
      <c r="BL287" s="63"/>
      <c r="BM287" s="63"/>
      <c r="BN287" s="63"/>
      <c r="BO287" s="63"/>
      <c r="BP287" s="63"/>
      <c r="BQ287" s="63"/>
      <c r="BR287" s="63"/>
      <c r="BS287" s="63"/>
      <c r="BT287" s="63"/>
      <c r="BU287" s="63"/>
      <c r="BV287" s="63"/>
      <c r="BW287" s="65"/>
      <c r="BX287" s="65"/>
      <c r="BY287" s="65"/>
      <c r="BZ287" s="63"/>
      <c r="CA287" s="65"/>
      <c r="CB287" s="65"/>
      <c r="CC287" s="65"/>
      <c r="CD287" s="65"/>
      <c r="CE287" s="65"/>
      <c r="CF287" s="65"/>
      <c r="CG287" s="65"/>
      <c r="CH287" s="65"/>
      <c r="CI287" s="69"/>
    </row>
    <row r="288" spans="1:87" ht="15" x14ac:dyDescent="0.25">
      <c r="BB288" s="154"/>
      <c r="BC288" s="349"/>
      <c r="BD288" s="157"/>
      <c r="BE288" s="156"/>
      <c r="BF288" s="156" t="s">
        <v>631</v>
      </c>
      <c r="BG288" s="42"/>
      <c r="BH288" s="63"/>
      <c r="BI288" s="65"/>
      <c r="BJ288" s="65"/>
      <c r="BK288" s="65"/>
      <c r="BL288" s="63"/>
      <c r="BM288" s="63"/>
      <c r="BN288" s="63"/>
      <c r="BO288" s="63"/>
      <c r="BP288" s="63"/>
      <c r="BQ288" s="63"/>
      <c r="BR288" s="63"/>
      <c r="BS288" s="63"/>
      <c r="BT288" s="63"/>
      <c r="BU288" s="63"/>
      <c r="BV288" s="63"/>
      <c r="BW288" s="65"/>
      <c r="BX288" s="65"/>
      <c r="BY288" s="65"/>
      <c r="BZ288" s="63"/>
      <c r="CA288" s="65"/>
      <c r="CB288" s="65"/>
      <c r="CC288" s="65"/>
      <c r="CD288" s="65"/>
      <c r="CE288" s="65"/>
      <c r="CF288" s="65"/>
      <c r="CG288" s="65"/>
      <c r="CH288" s="65"/>
      <c r="CI288" s="69"/>
    </row>
    <row r="289" spans="54:87" ht="15.75" thickBot="1" x14ac:dyDescent="0.3">
      <c r="BB289" s="160"/>
      <c r="BC289" s="350"/>
      <c r="BD289" s="161"/>
      <c r="BE289" s="162"/>
      <c r="BF289" s="162" t="s">
        <v>632</v>
      </c>
      <c r="BG289" s="92"/>
      <c r="BH289" s="112"/>
      <c r="BI289" s="111"/>
      <c r="BJ289" s="111"/>
      <c r="BK289" s="111"/>
      <c r="BL289" s="112"/>
      <c r="BM289" s="112"/>
      <c r="BN289" s="112"/>
      <c r="BO289" s="112"/>
      <c r="BP289" s="112"/>
      <c r="BQ289" s="112"/>
      <c r="BR289" s="112"/>
      <c r="BS289" s="112"/>
      <c r="BT289" s="112"/>
      <c r="BU289" s="112"/>
      <c r="BV289" s="112"/>
      <c r="BW289" s="111"/>
      <c r="BX289" s="111"/>
      <c r="BY289" s="111"/>
      <c r="BZ289" s="112"/>
      <c r="CA289" s="111"/>
      <c r="CB289" s="111"/>
      <c r="CC289" s="111"/>
      <c r="CD289" s="111"/>
      <c r="CE289" s="111"/>
      <c r="CF289" s="111"/>
      <c r="CG289" s="111"/>
      <c r="CH289" s="111"/>
      <c r="CI289" s="114"/>
    </row>
  </sheetData>
  <sheetProtection algorithmName="SHA-512" hashValue="aG831/T3VY61dKZ1f6rBuF8KMUw4kwRIdBffkUFYQeVKZmZQO6s1YHQWDDaHxvY64ZqjJWO0zV3yxQPqICKE1A==" saltValue="cmfrpfTp8P3JhG8UhL1SQQ==" spinCount="100000" sheet="1" objects="1" scenarios="1"/>
  <mergeCells count="11">
    <mergeCell ref="A113:A147"/>
    <mergeCell ref="A148:A182"/>
    <mergeCell ref="A183:A217"/>
    <mergeCell ref="A218:A252"/>
    <mergeCell ref="A253:A287"/>
    <mergeCell ref="A6:B6"/>
    <mergeCell ref="BB6:BD6"/>
    <mergeCell ref="A78:A112"/>
    <mergeCell ref="BB7:BD7"/>
    <mergeCell ref="A8:A42"/>
    <mergeCell ref="A43:A77"/>
  </mergeCells>
  <pageMargins left="0.23622047244094491" right="0.23622047244094491" top="0.74803149606299213" bottom="0.74803149606299213" header="0.31496062992125984" footer="0.31496062992125984"/>
  <pageSetup paperSize="9"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0</xdr:col>
                    <xdr:colOff>247650</xdr:colOff>
                    <xdr:row>0</xdr:row>
                    <xdr:rowOff>219075</xdr:rowOff>
                  </from>
                  <to>
                    <xdr:col>0</xdr:col>
                    <xdr:colOff>971550</xdr:colOff>
                    <xdr:row>2</xdr:row>
                    <xdr:rowOff>95250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0</xdr:col>
                    <xdr:colOff>247650</xdr:colOff>
                    <xdr:row>2</xdr:row>
                    <xdr:rowOff>104775</xdr:rowOff>
                  </from>
                  <to>
                    <xdr:col>0</xdr:col>
                    <xdr:colOff>971550</xdr:colOff>
                    <xdr:row>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82"/>
  <sheetViews>
    <sheetView showGridLines="0" showRowColHeaders="0" tabSelected="1" zoomScale="85" zoomScaleNormal="85" workbookViewId="0">
      <selection activeCell="J39" sqref="J39"/>
    </sheetView>
  </sheetViews>
  <sheetFormatPr baseColWidth="10" defaultRowHeight="14.25" x14ac:dyDescent="0.2"/>
  <cols>
    <col min="2" max="2" width="25.5" customWidth="1"/>
    <col min="3" max="3" width="11" style="3"/>
    <col min="4" max="4" width="15.375" customWidth="1"/>
    <col min="25" max="51" width="11" hidden="1" customWidth="1"/>
  </cols>
  <sheetData>
    <row r="1" spans="1:51" ht="47.25" customHeight="1" thickBot="1" x14ac:dyDescent="0.25"/>
    <row r="2" spans="1:51" s="247" customFormat="1" ht="56.25" thickBot="1" x14ac:dyDescent="0.25">
      <c r="A2" s="523"/>
      <c r="B2" s="286" t="str">
        <f>IF($Y$2=1,Z2,Z3)</f>
        <v>andere Raufutter</v>
      </c>
      <c r="C2" s="470"/>
      <c r="D2" s="340" t="str">
        <f>IF($Y$2=1,AD2,AE3)</f>
        <v>Entwicklungstadium</v>
      </c>
      <c r="E2" s="12" t="str">
        <f>IF($Y$2=1,AF2,AF3)</f>
        <v>TS</v>
      </c>
      <c r="F2" s="13" t="str">
        <f t="shared" ref="F2:K2" si="0">IF($Y$2=1,AG2,AG3)</f>
        <v xml:space="preserve">NEL   </v>
      </c>
      <c r="G2" s="13" t="str">
        <f t="shared" si="0"/>
        <v xml:space="preserve">NEV  </v>
      </c>
      <c r="H2" s="13" t="str">
        <f t="shared" si="0"/>
        <v>UE</v>
      </c>
      <c r="I2" s="13" t="str">
        <f t="shared" si="0"/>
        <v>APDE</v>
      </c>
      <c r="J2" s="13" t="str">
        <f t="shared" si="0"/>
        <v>APDN</v>
      </c>
      <c r="K2" s="14" t="str">
        <f t="shared" si="0"/>
        <v>OS</v>
      </c>
      <c r="L2" s="14" t="str">
        <f t="shared" ref="L2:X2" si="1">IF($Y$2=1,AM2,AM3)</f>
        <v>RP</v>
      </c>
      <c r="M2" s="14" t="str">
        <f t="shared" si="1"/>
        <v>RF</v>
      </c>
      <c r="N2" s="14" t="str">
        <f t="shared" si="1"/>
        <v>NDF</v>
      </c>
      <c r="O2" s="14" t="str">
        <f t="shared" si="1"/>
        <v xml:space="preserve">ADF  </v>
      </c>
      <c r="P2" s="14" t="str">
        <f t="shared" si="1"/>
        <v>Zucker</v>
      </c>
      <c r="Q2" s="13" t="str">
        <f t="shared" si="1"/>
        <v>vOS</v>
      </c>
      <c r="R2" s="13" t="str">
        <f t="shared" si="1"/>
        <v>aRP</v>
      </c>
      <c r="S2" s="14" t="str">
        <f t="shared" si="1"/>
        <v>RA</v>
      </c>
      <c r="T2" s="15" t="str">
        <f t="shared" si="1"/>
        <v>Ca</v>
      </c>
      <c r="U2" s="15" t="str">
        <f t="shared" si="1"/>
        <v>P</v>
      </c>
      <c r="V2" s="15" t="str">
        <f t="shared" si="1"/>
        <v>Mg</v>
      </c>
      <c r="W2" s="15" t="str">
        <f t="shared" si="1"/>
        <v>K</v>
      </c>
      <c r="X2" s="15" t="str">
        <f t="shared" si="1"/>
        <v>Na</v>
      </c>
      <c r="Y2" s="456">
        <v>2</v>
      </c>
      <c r="Z2" s="547" t="s">
        <v>841</v>
      </c>
      <c r="AA2" s="563"/>
      <c r="AB2" s="548"/>
      <c r="AC2" s="10"/>
      <c r="AD2" s="341" t="s">
        <v>935</v>
      </c>
      <c r="AE2" s="287"/>
      <c r="AF2" s="12" t="s">
        <v>746</v>
      </c>
      <c r="AG2" s="13" t="s">
        <v>931</v>
      </c>
      <c r="AH2" s="13" t="s">
        <v>929</v>
      </c>
      <c r="AI2" s="13" t="s">
        <v>643</v>
      </c>
      <c r="AJ2" s="13" t="s">
        <v>645</v>
      </c>
      <c r="AK2" s="13" t="s">
        <v>647</v>
      </c>
      <c r="AL2" s="14" t="s">
        <v>649</v>
      </c>
      <c r="AM2" s="14" t="s">
        <v>653</v>
      </c>
      <c r="AN2" s="14" t="s">
        <v>657</v>
      </c>
      <c r="AO2" s="14" t="s">
        <v>661</v>
      </c>
      <c r="AP2" s="14" t="s">
        <v>665</v>
      </c>
      <c r="AQ2" s="14" t="s">
        <v>669</v>
      </c>
      <c r="AR2" s="13" t="s">
        <v>673</v>
      </c>
      <c r="AS2" s="13" t="s">
        <v>677</v>
      </c>
      <c r="AT2" s="14" t="s">
        <v>681</v>
      </c>
      <c r="AU2" s="15" t="s">
        <v>927</v>
      </c>
      <c r="AV2" s="15" t="s">
        <v>685</v>
      </c>
      <c r="AW2" s="15" t="s">
        <v>688</v>
      </c>
      <c r="AX2" s="15" t="s">
        <v>690</v>
      </c>
      <c r="AY2" s="15" t="s">
        <v>692</v>
      </c>
    </row>
    <row r="3" spans="1:51" ht="28.5" thickBot="1" x14ac:dyDescent="0.25">
      <c r="A3" s="163"/>
      <c r="B3" s="20" t="str">
        <f>IF($Y$2=1,"teneur par kg MS","Gehalt in kg TS")</f>
        <v>Gehalt in kg TS</v>
      </c>
      <c r="C3" s="460"/>
      <c r="D3" s="165"/>
      <c r="E3" s="180" t="s">
        <v>5</v>
      </c>
      <c r="F3" s="180" t="s">
        <v>6</v>
      </c>
      <c r="G3" s="180" t="s">
        <v>6</v>
      </c>
      <c r="H3" s="180" t="s">
        <v>6</v>
      </c>
      <c r="I3" s="180" t="s">
        <v>5</v>
      </c>
      <c r="J3" s="180" t="s">
        <v>5</v>
      </c>
      <c r="K3" s="180" t="s">
        <v>5</v>
      </c>
      <c r="L3" s="180" t="s">
        <v>5</v>
      </c>
      <c r="M3" s="180" t="s">
        <v>5</v>
      </c>
      <c r="N3" s="180" t="s">
        <v>5</v>
      </c>
      <c r="O3" s="180" t="s">
        <v>5</v>
      </c>
      <c r="P3" s="181" t="s">
        <v>5</v>
      </c>
      <c r="Q3" s="180" t="s">
        <v>7</v>
      </c>
      <c r="R3" s="180" t="s">
        <v>7</v>
      </c>
      <c r="S3" s="180" t="s">
        <v>5</v>
      </c>
      <c r="T3" s="180" t="s">
        <v>5</v>
      </c>
      <c r="U3" s="180" t="s">
        <v>5</v>
      </c>
      <c r="V3" s="180" t="s">
        <v>5</v>
      </c>
      <c r="W3" s="180" t="s">
        <v>5</v>
      </c>
      <c r="X3" s="180" t="s">
        <v>5</v>
      </c>
      <c r="Z3" s="547" t="s">
        <v>885</v>
      </c>
      <c r="AA3" s="563"/>
      <c r="AB3" s="548"/>
      <c r="AC3" s="10"/>
      <c r="AD3" s="251"/>
      <c r="AE3" s="255" t="s">
        <v>926</v>
      </c>
      <c r="AF3" s="290" t="s">
        <v>765</v>
      </c>
      <c r="AG3" s="13" t="s">
        <v>930</v>
      </c>
      <c r="AH3" s="13" t="s">
        <v>929</v>
      </c>
      <c r="AI3" s="289" t="s">
        <v>771</v>
      </c>
      <c r="AJ3" s="289" t="s">
        <v>773</v>
      </c>
      <c r="AK3" s="289" t="s">
        <v>774</v>
      </c>
      <c r="AL3" s="288" t="s">
        <v>775</v>
      </c>
      <c r="AM3" s="288" t="s">
        <v>779</v>
      </c>
      <c r="AN3" s="288" t="s">
        <v>783</v>
      </c>
      <c r="AO3" s="14" t="s">
        <v>661</v>
      </c>
      <c r="AP3" s="14" t="s">
        <v>928</v>
      </c>
      <c r="AQ3" s="288" t="s">
        <v>886</v>
      </c>
      <c r="AR3" s="289" t="s">
        <v>797</v>
      </c>
      <c r="AS3" s="289" t="s">
        <v>801</v>
      </c>
      <c r="AT3" s="288" t="s">
        <v>805</v>
      </c>
      <c r="AU3" s="15" t="s">
        <v>683</v>
      </c>
      <c r="AV3" s="15" t="s">
        <v>685</v>
      </c>
      <c r="AW3" s="15" t="s">
        <v>688</v>
      </c>
      <c r="AX3" s="15" t="s">
        <v>690</v>
      </c>
      <c r="AY3" s="15" t="s">
        <v>692</v>
      </c>
    </row>
    <row r="4" spans="1:51" s="237" customFormat="1" ht="12.75" customHeight="1" thickBot="1" x14ac:dyDescent="0.25">
      <c r="A4" s="565" t="str">
        <f>IF($Y$2=1,Z5,AA5)</f>
        <v xml:space="preserve">Grünfutter Getreide
</v>
      </c>
      <c r="B4" s="291" t="str">
        <f>IF($Y$2=1,AB5,AB6)</f>
        <v>Hafer</v>
      </c>
      <c r="C4" s="459" t="s">
        <v>997</v>
      </c>
      <c r="D4" s="324" t="str">
        <f>IF($Y$2=1,AD5,AE5)</f>
        <v>im Schossen</v>
      </c>
      <c r="E4" s="32">
        <v>150</v>
      </c>
      <c r="F4" s="33">
        <v>6.2</v>
      </c>
      <c r="G4" s="34">
        <v>6.4</v>
      </c>
      <c r="H4" s="34">
        <v>10.482420000000001</v>
      </c>
      <c r="I4" s="32">
        <v>85</v>
      </c>
      <c r="J4" s="32">
        <v>85</v>
      </c>
      <c r="K4" s="32">
        <v>890</v>
      </c>
      <c r="L4" s="32">
        <v>140</v>
      </c>
      <c r="M4" s="32">
        <v>240</v>
      </c>
      <c r="N4" s="32">
        <v>503.72399999999999</v>
      </c>
      <c r="O4" s="32">
        <v>267.53300000000002</v>
      </c>
      <c r="P4" s="32"/>
      <c r="Q4" s="32">
        <v>78</v>
      </c>
      <c r="R4" s="32">
        <v>75</v>
      </c>
      <c r="S4" s="35">
        <v>110</v>
      </c>
      <c r="T4" s="34">
        <v>4.4000000000000004</v>
      </c>
      <c r="U4" s="34">
        <v>3.1</v>
      </c>
      <c r="V4" s="34">
        <v>1.7</v>
      </c>
      <c r="W4" s="32">
        <v>27</v>
      </c>
      <c r="X4" s="38">
        <v>1</v>
      </c>
      <c r="Z4" s="292"/>
      <c r="AA4" s="293"/>
      <c r="AB4" s="294" t="s">
        <v>3</v>
      </c>
      <c r="AC4" s="295" t="s">
        <v>4</v>
      </c>
      <c r="AD4" s="296"/>
      <c r="AE4" s="297"/>
      <c r="AF4" s="298" t="s">
        <v>5</v>
      </c>
      <c r="AG4" s="298" t="s">
        <v>6</v>
      </c>
      <c r="AH4" s="298" t="s">
        <v>6</v>
      </c>
      <c r="AI4" s="298" t="s">
        <v>6</v>
      </c>
      <c r="AJ4" s="298" t="s">
        <v>5</v>
      </c>
      <c r="AK4" s="298" t="s">
        <v>5</v>
      </c>
      <c r="AL4" s="298" t="s">
        <v>5</v>
      </c>
      <c r="AM4" s="298" t="s">
        <v>5</v>
      </c>
      <c r="AN4" s="298" t="s">
        <v>5</v>
      </c>
      <c r="AO4" s="298" t="s">
        <v>5</v>
      </c>
      <c r="AP4" s="298" t="s">
        <v>5</v>
      </c>
      <c r="AQ4" s="299" t="s">
        <v>5</v>
      </c>
      <c r="AR4" s="298" t="s">
        <v>7</v>
      </c>
      <c r="AS4" s="298" t="s">
        <v>7</v>
      </c>
      <c r="AT4" s="298" t="s">
        <v>5</v>
      </c>
      <c r="AU4" s="298" t="s">
        <v>5</v>
      </c>
      <c r="AV4" s="298" t="s">
        <v>5</v>
      </c>
      <c r="AW4" s="298" t="s">
        <v>5</v>
      </c>
      <c r="AX4" s="298" t="s">
        <v>5</v>
      </c>
      <c r="AY4" s="298" t="s">
        <v>5</v>
      </c>
    </row>
    <row r="5" spans="1:51" s="5" customFormat="1" ht="15.75" customHeight="1" x14ac:dyDescent="0.25">
      <c r="A5" s="566"/>
      <c r="B5" s="317"/>
      <c r="C5" s="460"/>
      <c r="D5" s="296" t="str">
        <f t="shared" ref="D5:D68" si="2">IF($Y$2=1,AD6,AE6)</f>
        <v>Rispenschieben</v>
      </c>
      <c r="E5" s="43">
        <v>200</v>
      </c>
      <c r="F5" s="44">
        <v>5.3</v>
      </c>
      <c r="G5" s="45">
        <v>5.2</v>
      </c>
      <c r="H5" s="45">
        <v>9.241200000000001</v>
      </c>
      <c r="I5" s="43">
        <v>74</v>
      </c>
      <c r="J5" s="43">
        <v>62</v>
      </c>
      <c r="K5" s="43">
        <v>900</v>
      </c>
      <c r="L5" s="43">
        <v>100</v>
      </c>
      <c r="M5" s="43">
        <v>300</v>
      </c>
      <c r="N5" s="43">
        <v>575.94000000000005</v>
      </c>
      <c r="O5" s="43">
        <v>330.62900000000002</v>
      </c>
      <c r="P5" s="43"/>
      <c r="Q5" s="43">
        <v>68</v>
      </c>
      <c r="R5" s="43">
        <v>70</v>
      </c>
      <c r="S5" s="46">
        <v>100</v>
      </c>
      <c r="T5" s="45">
        <v>4.4000000000000004</v>
      </c>
      <c r="U5" s="45">
        <v>2.7</v>
      </c>
      <c r="V5" s="45">
        <v>1.3</v>
      </c>
      <c r="W5" s="46">
        <v>18</v>
      </c>
      <c r="X5" s="50">
        <v>0.9</v>
      </c>
      <c r="Z5" s="303" t="s">
        <v>843</v>
      </c>
      <c r="AA5" s="306" t="s">
        <v>933</v>
      </c>
      <c r="AB5" s="182" t="s">
        <v>844</v>
      </c>
      <c r="AC5" s="30"/>
      <c r="AD5" s="31" t="s">
        <v>845</v>
      </c>
      <c r="AE5" s="256" t="s">
        <v>888</v>
      </c>
      <c r="AF5" s="32"/>
      <c r="AG5" s="33"/>
      <c r="AH5" s="34"/>
      <c r="AI5" s="34"/>
      <c r="AJ5" s="32"/>
      <c r="AK5" s="32"/>
      <c r="AL5" s="32"/>
      <c r="AM5" s="32"/>
      <c r="AN5" s="32"/>
      <c r="AO5" s="32"/>
      <c r="AP5" s="32"/>
      <c r="AQ5" s="32"/>
      <c r="AR5" s="32"/>
      <c r="AS5" s="32"/>
      <c r="AT5" s="35"/>
      <c r="AU5" s="34"/>
      <c r="AV5" s="34"/>
      <c r="AW5" s="34"/>
      <c r="AX5" s="32"/>
      <c r="AY5" s="38"/>
    </row>
    <row r="6" spans="1:51" s="5" customFormat="1" ht="15" customHeight="1" x14ac:dyDescent="0.25">
      <c r="A6" s="566"/>
      <c r="B6" s="316" t="str">
        <f>IF($Y$2=1,AB7,AB8)</f>
        <v>Weizen</v>
      </c>
      <c r="C6" s="461" t="s">
        <v>998</v>
      </c>
      <c r="D6" s="325" t="str">
        <f t="shared" si="2"/>
        <v>Blüte</v>
      </c>
      <c r="E6" s="56">
        <v>200</v>
      </c>
      <c r="F6" s="57">
        <v>5.2</v>
      </c>
      <c r="G6" s="58">
        <v>5.2</v>
      </c>
      <c r="H6" s="58">
        <v>9.2064700000000013</v>
      </c>
      <c r="I6" s="56">
        <v>71</v>
      </c>
      <c r="J6" s="56">
        <v>61</v>
      </c>
      <c r="K6" s="56">
        <v>910</v>
      </c>
      <c r="L6" s="56">
        <v>100</v>
      </c>
      <c r="M6" s="56">
        <v>335</v>
      </c>
      <c r="N6" s="56">
        <v>579.96299999999997</v>
      </c>
      <c r="O6" s="56">
        <v>363.64350000000002</v>
      </c>
      <c r="P6" s="56"/>
      <c r="Q6" s="56">
        <v>67</v>
      </c>
      <c r="R6" s="56">
        <v>75</v>
      </c>
      <c r="S6" s="59">
        <v>90</v>
      </c>
      <c r="T6" s="58">
        <v>2.6</v>
      </c>
      <c r="U6" s="58">
        <v>2.2999999999999998</v>
      </c>
      <c r="V6" s="58">
        <v>1.3</v>
      </c>
      <c r="W6" s="59">
        <v>18</v>
      </c>
      <c r="X6" s="62">
        <v>2.2999999999999998</v>
      </c>
      <c r="Z6" s="301"/>
      <c r="AA6" s="304"/>
      <c r="AB6" s="244" t="s">
        <v>887</v>
      </c>
      <c r="AC6" s="41"/>
      <c r="AD6" s="42" t="s">
        <v>846</v>
      </c>
      <c r="AE6" s="257" t="s">
        <v>889</v>
      </c>
      <c r="AF6" s="43"/>
      <c r="AG6" s="44"/>
      <c r="AH6" s="45"/>
      <c r="AI6" s="45"/>
      <c r="AJ6" s="43"/>
      <c r="AK6" s="43"/>
      <c r="AL6" s="43"/>
      <c r="AM6" s="43"/>
      <c r="AN6" s="43"/>
      <c r="AO6" s="43"/>
      <c r="AP6" s="43"/>
      <c r="AQ6" s="43"/>
      <c r="AR6" s="43"/>
      <c r="AS6" s="43"/>
      <c r="AT6" s="46"/>
      <c r="AU6" s="45"/>
      <c r="AV6" s="45"/>
      <c r="AW6" s="45"/>
      <c r="AX6" s="46"/>
      <c r="AY6" s="50"/>
    </row>
    <row r="7" spans="1:51" s="5" customFormat="1" ht="15" customHeight="1" x14ac:dyDescent="0.25">
      <c r="A7" s="566"/>
      <c r="B7" s="244"/>
      <c r="C7" s="460"/>
      <c r="D7" s="326" t="str">
        <f t="shared" si="2"/>
        <v>Milchreife</v>
      </c>
      <c r="E7" s="63">
        <v>300</v>
      </c>
      <c r="F7" s="64">
        <v>5</v>
      </c>
      <c r="G7" s="65">
        <v>4.8</v>
      </c>
      <c r="H7" s="65">
        <v>8.7995250000000009</v>
      </c>
      <c r="I7" s="63">
        <v>66</v>
      </c>
      <c r="J7" s="63">
        <v>46</v>
      </c>
      <c r="K7" s="63">
        <v>925</v>
      </c>
      <c r="L7" s="63">
        <v>75</v>
      </c>
      <c r="M7" s="63">
        <v>300</v>
      </c>
      <c r="N7" s="63">
        <v>534.89</v>
      </c>
      <c r="O7" s="63">
        <v>331.601</v>
      </c>
      <c r="P7" s="63"/>
      <c r="Q7" s="63">
        <v>63</v>
      </c>
      <c r="R7" s="63">
        <v>70</v>
      </c>
      <c r="S7" s="66">
        <v>75</v>
      </c>
      <c r="T7" s="65">
        <v>2.6</v>
      </c>
      <c r="U7" s="65">
        <v>2.2999999999999998</v>
      </c>
      <c r="V7" s="65">
        <v>1.3</v>
      </c>
      <c r="W7" s="66">
        <v>18</v>
      </c>
      <c r="X7" s="69">
        <v>2.2999999999999998</v>
      </c>
      <c r="Z7" s="301"/>
      <c r="AA7" s="304"/>
      <c r="AB7" s="184" t="s">
        <v>847</v>
      </c>
      <c r="AC7" s="54"/>
      <c r="AD7" s="185" t="s">
        <v>848</v>
      </c>
      <c r="AE7" s="258" t="s">
        <v>891</v>
      </c>
      <c r="AF7" s="56"/>
      <c r="AG7" s="57"/>
      <c r="AH7" s="58"/>
      <c r="AI7" s="58"/>
      <c r="AJ7" s="56"/>
      <c r="AK7" s="56"/>
      <c r="AL7" s="56"/>
      <c r="AM7" s="56"/>
      <c r="AN7" s="56"/>
      <c r="AO7" s="56"/>
      <c r="AP7" s="56"/>
      <c r="AQ7" s="56"/>
      <c r="AR7" s="56"/>
      <c r="AS7" s="56"/>
      <c r="AT7" s="59"/>
      <c r="AU7" s="58"/>
      <c r="AV7" s="58"/>
      <c r="AW7" s="58"/>
      <c r="AX7" s="59"/>
      <c r="AY7" s="62"/>
    </row>
    <row r="8" spans="1:51" s="5" customFormat="1" ht="15.75" customHeight="1" x14ac:dyDescent="0.25">
      <c r="A8" s="566"/>
      <c r="B8" s="318"/>
      <c r="C8" s="460"/>
      <c r="D8" s="327" t="str">
        <f t="shared" si="2"/>
        <v>Teigreife</v>
      </c>
      <c r="E8" s="63">
        <v>400</v>
      </c>
      <c r="F8" s="64">
        <v>5</v>
      </c>
      <c r="G8" s="65">
        <v>4.8</v>
      </c>
      <c r="H8" s="65"/>
      <c r="I8" s="63">
        <v>65</v>
      </c>
      <c r="J8" s="63">
        <v>43</v>
      </c>
      <c r="K8" s="63">
        <v>925</v>
      </c>
      <c r="L8" s="63">
        <v>70</v>
      </c>
      <c r="M8" s="63">
        <v>290</v>
      </c>
      <c r="N8" s="63">
        <v>522.01199999999994</v>
      </c>
      <c r="O8" s="63">
        <v>322.44600000000003</v>
      </c>
      <c r="P8" s="63"/>
      <c r="Q8" s="63">
        <v>63</v>
      </c>
      <c r="R8" s="63">
        <v>70</v>
      </c>
      <c r="S8" s="66">
        <v>75</v>
      </c>
      <c r="T8" s="65">
        <v>2.6</v>
      </c>
      <c r="U8" s="65">
        <v>2.2999999999999998</v>
      </c>
      <c r="V8" s="65">
        <v>1.3</v>
      </c>
      <c r="W8" s="66">
        <v>18</v>
      </c>
      <c r="X8" s="69">
        <v>2.2999999999999998</v>
      </c>
      <c r="Z8" s="301"/>
      <c r="AA8" s="304"/>
      <c r="AB8" s="244" t="s">
        <v>890</v>
      </c>
      <c r="AC8" s="41"/>
      <c r="AD8" s="186" t="s">
        <v>849</v>
      </c>
      <c r="AE8" s="259" t="s">
        <v>892</v>
      </c>
      <c r="AF8" s="63"/>
      <c r="AG8" s="64"/>
      <c r="AH8" s="65"/>
      <c r="AI8" s="65"/>
      <c r="AJ8" s="63"/>
      <c r="AK8" s="63"/>
      <c r="AL8" s="63"/>
      <c r="AM8" s="63"/>
      <c r="AN8" s="63"/>
      <c r="AO8" s="63"/>
      <c r="AP8" s="63"/>
      <c r="AQ8" s="63"/>
      <c r="AR8" s="63"/>
      <c r="AS8" s="63"/>
      <c r="AT8" s="66"/>
      <c r="AU8" s="65"/>
      <c r="AV8" s="65"/>
      <c r="AW8" s="65"/>
      <c r="AX8" s="66"/>
      <c r="AY8" s="69"/>
    </row>
    <row r="9" spans="1:51" s="5" customFormat="1" ht="15" customHeight="1" x14ac:dyDescent="0.25">
      <c r="A9" s="566"/>
      <c r="B9" s="316" t="str">
        <f>IF($Y$2=1,AB10,AB11)</f>
        <v xml:space="preserve">Mais ganze Pflanze </v>
      </c>
      <c r="C9" s="461" t="s">
        <v>999</v>
      </c>
      <c r="D9" s="296" t="str">
        <f t="shared" si="2"/>
        <v>Blüte</v>
      </c>
      <c r="E9" s="70">
        <v>150</v>
      </c>
      <c r="F9" s="71">
        <v>5.4868994277741834</v>
      </c>
      <c r="G9" s="71">
        <v>5.4730310215753333</v>
      </c>
      <c r="H9" s="71">
        <v>9.5428173363461859</v>
      </c>
      <c r="I9" s="106">
        <v>75.399764018077136</v>
      </c>
      <c r="J9" s="106">
        <v>62.999760000000009</v>
      </c>
      <c r="K9" s="106">
        <v>923</v>
      </c>
      <c r="L9" s="106">
        <v>101</v>
      </c>
      <c r="M9" s="106">
        <v>239</v>
      </c>
      <c r="N9" s="106">
        <v>498.68610000000001</v>
      </c>
      <c r="O9" s="106">
        <v>275.15350000000001</v>
      </c>
      <c r="P9" s="106">
        <v>165</v>
      </c>
      <c r="Q9" s="106">
        <v>66.702668971070395</v>
      </c>
      <c r="R9" s="106">
        <v>70</v>
      </c>
      <c r="S9" s="106">
        <v>77</v>
      </c>
      <c r="T9" s="71">
        <v>3.4</v>
      </c>
      <c r="U9" s="71">
        <v>2.8</v>
      </c>
      <c r="V9" s="71">
        <v>1</v>
      </c>
      <c r="W9" s="106">
        <v>23</v>
      </c>
      <c r="X9" s="76">
        <v>0.3</v>
      </c>
      <c r="Z9" s="301"/>
      <c r="AA9" s="304"/>
      <c r="AB9" s="183"/>
      <c r="AC9" s="41"/>
      <c r="AD9" s="252" t="s">
        <v>850</v>
      </c>
      <c r="AE9" s="260" t="s">
        <v>893</v>
      </c>
      <c r="AF9" s="63"/>
      <c r="AG9" s="64"/>
      <c r="AH9" s="65"/>
      <c r="AI9" s="65"/>
      <c r="AJ9" s="63"/>
      <c r="AK9" s="63"/>
      <c r="AL9" s="63"/>
      <c r="AM9" s="63"/>
      <c r="AN9" s="63"/>
      <c r="AO9" s="63"/>
      <c r="AP9" s="63"/>
      <c r="AQ9" s="63"/>
      <c r="AR9" s="63"/>
      <c r="AS9" s="63"/>
      <c r="AT9" s="66"/>
      <c r="AU9" s="65"/>
      <c r="AV9" s="65"/>
      <c r="AW9" s="65"/>
      <c r="AX9" s="66"/>
      <c r="AY9" s="69"/>
    </row>
    <row r="10" spans="1:51" s="5" customFormat="1" ht="15" customHeight="1" x14ac:dyDescent="0.25">
      <c r="A10" s="566"/>
      <c r="B10" s="244"/>
      <c r="C10" s="460"/>
      <c r="D10" s="296" t="str">
        <f t="shared" si="2"/>
        <v>Milchreife</v>
      </c>
      <c r="E10" s="43">
        <v>200</v>
      </c>
      <c r="F10" s="44">
        <v>6.3504765744176792</v>
      </c>
      <c r="G10" s="44">
        <v>6.5501883561841145</v>
      </c>
      <c r="H10" s="44">
        <v>10.806290152519995</v>
      </c>
      <c r="I10" s="107">
        <v>77.692484115119981</v>
      </c>
      <c r="J10" s="107">
        <v>54.965731200000008</v>
      </c>
      <c r="K10" s="107">
        <v>947.8</v>
      </c>
      <c r="L10" s="107">
        <v>88.12</v>
      </c>
      <c r="M10" s="107">
        <v>211.64</v>
      </c>
      <c r="N10" s="107">
        <v>459.56403599999999</v>
      </c>
      <c r="O10" s="107">
        <v>244.87965999999997</v>
      </c>
      <c r="P10" s="107">
        <v>210</v>
      </c>
      <c r="Q10" s="107">
        <v>73.557713635788119</v>
      </c>
      <c r="R10" s="107">
        <v>70</v>
      </c>
      <c r="S10" s="107">
        <v>52.2</v>
      </c>
      <c r="T10" s="44">
        <v>2.6</v>
      </c>
      <c r="U10" s="44">
        <v>2.9</v>
      </c>
      <c r="V10" s="44">
        <v>0.9</v>
      </c>
      <c r="W10" s="107">
        <v>18</v>
      </c>
      <c r="X10" s="50" t="s">
        <v>852</v>
      </c>
      <c r="Z10" s="301"/>
      <c r="AA10" s="304"/>
      <c r="AB10" s="184" t="s">
        <v>851</v>
      </c>
      <c r="AC10" s="54"/>
      <c r="AD10" s="42" t="s">
        <v>848</v>
      </c>
      <c r="AE10" s="257" t="s">
        <v>891</v>
      </c>
      <c r="AF10" s="73"/>
      <c r="AG10" s="71"/>
      <c r="AH10" s="71"/>
      <c r="AI10" s="71"/>
      <c r="AJ10" s="106"/>
      <c r="AK10" s="106"/>
      <c r="AL10" s="106"/>
      <c r="AM10" s="106"/>
      <c r="AN10" s="106"/>
      <c r="AO10" s="106"/>
      <c r="AP10" s="106"/>
      <c r="AQ10" s="106"/>
      <c r="AR10" s="106"/>
      <c r="AS10" s="106"/>
      <c r="AT10" s="106"/>
      <c r="AU10" s="71"/>
      <c r="AV10" s="71"/>
      <c r="AW10" s="71"/>
      <c r="AX10" s="106"/>
      <c r="AY10" s="76"/>
    </row>
    <row r="11" spans="1:51" s="5" customFormat="1" ht="15" customHeight="1" x14ac:dyDescent="0.25">
      <c r="A11" s="566"/>
      <c r="B11" s="183"/>
      <c r="C11" s="460"/>
      <c r="D11" s="296" t="str">
        <f t="shared" si="2"/>
        <v>Beginn Teigreife</v>
      </c>
      <c r="E11" s="43">
        <v>260</v>
      </c>
      <c r="F11" s="44">
        <v>6.3677522769438593</v>
      </c>
      <c r="G11" s="44">
        <v>6.5646172185303691</v>
      </c>
      <c r="H11" s="44">
        <v>10.839589052999999</v>
      </c>
      <c r="I11" s="107">
        <v>74.112172518000008</v>
      </c>
      <c r="J11" s="107">
        <v>50.929266400000003</v>
      </c>
      <c r="K11" s="107">
        <v>952.2</v>
      </c>
      <c r="L11" s="107">
        <v>80.62</v>
      </c>
      <c r="M11" s="107">
        <v>206.44</v>
      </c>
      <c r="N11" s="107">
        <v>452.128556</v>
      </c>
      <c r="O11" s="107">
        <v>239.12585999999999</v>
      </c>
      <c r="P11" s="107">
        <v>140</v>
      </c>
      <c r="Q11" s="107">
        <v>73.443428481411459</v>
      </c>
      <c r="R11" s="107">
        <v>65</v>
      </c>
      <c r="S11" s="107">
        <v>47.8</v>
      </c>
      <c r="T11" s="44">
        <v>2.2999999999999998</v>
      </c>
      <c r="U11" s="44">
        <v>2.7</v>
      </c>
      <c r="V11" s="44">
        <v>0.9</v>
      </c>
      <c r="W11" s="107">
        <v>13</v>
      </c>
      <c r="X11" s="50">
        <v>0.1</v>
      </c>
      <c r="Z11" s="301"/>
      <c r="AA11" s="304"/>
      <c r="AB11" s="244" t="s">
        <v>894</v>
      </c>
      <c r="AC11" s="41"/>
      <c r="AD11" s="42" t="s">
        <v>849</v>
      </c>
      <c r="AE11" s="257" t="s">
        <v>892</v>
      </c>
      <c r="AF11" s="46"/>
      <c r="AG11" s="44"/>
      <c r="AH11" s="44"/>
      <c r="AI11" s="44"/>
      <c r="AJ11" s="107"/>
      <c r="AK11" s="107"/>
      <c r="AL11" s="107"/>
      <c r="AM11" s="107"/>
      <c r="AN11" s="107"/>
      <c r="AO11" s="107"/>
      <c r="AP11" s="107"/>
      <c r="AQ11" s="107"/>
      <c r="AR11" s="107"/>
      <c r="AS11" s="107"/>
      <c r="AT11" s="107"/>
      <c r="AU11" s="44"/>
      <c r="AV11" s="44"/>
      <c r="AW11" s="44"/>
      <c r="AX11" s="107"/>
      <c r="AY11" s="50"/>
    </row>
    <row r="12" spans="1:51" s="2" customFormat="1" ht="49.5" customHeight="1" x14ac:dyDescent="0.25">
      <c r="A12" s="566"/>
      <c r="B12" s="189"/>
      <c r="C12" s="460"/>
      <c r="D12" s="328" t="str">
        <f t="shared" si="2"/>
        <v>Teigreife, Kolbenanteil 55 %,
normale Bedingungen</v>
      </c>
      <c r="E12" s="63">
        <v>320</v>
      </c>
      <c r="F12" s="64">
        <v>6.4131885829041817</v>
      </c>
      <c r="G12" s="64">
        <v>6.6170329055739057</v>
      </c>
      <c r="H12" s="64">
        <v>10.91051503583</v>
      </c>
      <c r="I12" s="105">
        <v>69.262651714980009</v>
      </c>
      <c r="J12" s="105">
        <v>47.979134000000009</v>
      </c>
      <c r="K12" s="105">
        <v>956</v>
      </c>
      <c r="L12" s="105">
        <v>75.95</v>
      </c>
      <c r="M12" s="105">
        <v>200.35</v>
      </c>
      <c r="N12" s="105">
        <v>443.42046499999998</v>
      </c>
      <c r="O12" s="105">
        <v>232.38727499999999</v>
      </c>
      <c r="P12" s="105">
        <v>100</v>
      </c>
      <c r="Q12" s="105">
        <v>73.630146010460251</v>
      </c>
      <c r="R12" s="105">
        <v>65</v>
      </c>
      <c r="S12" s="105">
        <v>44</v>
      </c>
      <c r="T12" s="64">
        <v>2.1</v>
      </c>
      <c r="U12" s="64">
        <v>2.6</v>
      </c>
      <c r="V12" s="64">
        <v>0.9</v>
      </c>
      <c r="W12" s="105">
        <v>13</v>
      </c>
      <c r="X12" s="69">
        <v>0.1</v>
      </c>
      <c r="Z12" s="301"/>
      <c r="AA12" s="304"/>
      <c r="AB12" s="183"/>
      <c r="AC12" s="41"/>
      <c r="AD12" s="42" t="s">
        <v>853</v>
      </c>
      <c r="AE12" s="257" t="s">
        <v>895</v>
      </c>
      <c r="AF12" s="46"/>
      <c r="AG12" s="44"/>
      <c r="AH12" s="44"/>
      <c r="AI12" s="44"/>
      <c r="AJ12" s="107"/>
      <c r="AK12" s="107"/>
      <c r="AL12" s="107"/>
      <c r="AM12" s="107"/>
      <c r="AN12" s="107"/>
      <c r="AO12" s="107"/>
      <c r="AP12" s="107"/>
      <c r="AQ12" s="107"/>
      <c r="AR12" s="107"/>
      <c r="AS12" s="107"/>
      <c r="AT12" s="107"/>
      <c r="AU12" s="44"/>
      <c r="AV12" s="44"/>
      <c r="AW12" s="44"/>
      <c r="AX12" s="107"/>
      <c r="AY12" s="50"/>
    </row>
    <row r="13" spans="1:51" s="2" customFormat="1" ht="63.75" x14ac:dyDescent="0.25">
      <c r="A13" s="566"/>
      <c r="B13" s="189"/>
      <c r="C13" s="471"/>
      <c r="D13" s="329" t="str">
        <f t="shared" si="2"/>
        <v>Teigreife, Kolbenanteil 60 %, günstige Bedingungen</v>
      </c>
      <c r="E13" s="335">
        <v>320</v>
      </c>
      <c r="F13" s="84">
        <v>6.5946732872766276</v>
      </c>
      <c r="G13" s="84">
        <v>6.8495558346164875</v>
      </c>
      <c r="H13" s="84">
        <v>11.16664232226</v>
      </c>
      <c r="I13" s="142">
        <v>71.182528933559993</v>
      </c>
      <c r="J13" s="142">
        <v>48.958300000000001</v>
      </c>
      <c r="K13" s="142">
        <v>958.95</v>
      </c>
      <c r="L13" s="142">
        <v>77.5</v>
      </c>
      <c r="M13" s="142">
        <v>184.2</v>
      </c>
      <c r="N13" s="142">
        <v>420.32757999999995</v>
      </c>
      <c r="O13" s="142">
        <v>214.51729999999998</v>
      </c>
      <c r="P13" s="142">
        <v>90</v>
      </c>
      <c r="Q13" s="142">
        <v>75.126809210073503</v>
      </c>
      <c r="R13" s="142">
        <v>65</v>
      </c>
      <c r="S13" s="142">
        <v>41.05</v>
      </c>
      <c r="T13" s="84">
        <v>1.9450000000000001</v>
      </c>
      <c r="U13" s="84">
        <v>2.6139999999999999</v>
      </c>
      <c r="V13" s="84">
        <v>1.02</v>
      </c>
      <c r="W13" s="194">
        <v>12</v>
      </c>
      <c r="X13" s="167">
        <v>0.1</v>
      </c>
      <c r="Z13" s="301"/>
      <c r="AA13" s="304"/>
      <c r="AB13" s="189"/>
      <c r="AC13" s="41"/>
      <c r="AD13" s="248" t="s">
        <v>854</v>
      </c>
      <c r="AE13" s="261" t="s">
        <v>896</v>
      </c>
      <c r="AF13" s="66"/>
      <c r="AG13" s="64"/>
      <c r="AH13" s="64"/>
      <c r="AI13" s="64"/>
      <c r="AJ13" s="105"/>
      <c r="AK13" s="105"/>
      <c r="AL13" s="105"/>
      <c r="AM13" s="105"/>
      <c r="AN13" s="105"/>
      <c r="AO13" s="105"/>
      <c r="AP13" s="105"/>
      <c r="AQ13" s="105"/>
      <c r="AR13" s="105"/>
      <c r="AS13" s="105"/>
      <c r="AT13" s="105"/>
      <c r="AU13" s="64"/>
      <c r="AV13" s="64"/>
      <c r="AW13" s="64"/>
      <c r="AX13" s="105"/>
      <c r="AY13" s="69"/>
    </row>
    <row r="14" spans="1:51" s="2" customFormat="1" ht="63.75" x14ac:dyDescent="0.25">
      <c r="A14" s="566"/>
      <c r="B14" s="319"/>
      <c r="C14" s="472"/>
      <c r="D14" s="330" t="str">
        <f t="shared" si="2"/>
        <v>Teigreife, Kolbenanteil 45 %,
ungünstige Bedingungen</v>
      </c>
      <c r="E14" s="336">
        <v>320</v>
      </c>
      <c r="F14" s="199">
        <v>5.8454009337967978</v>
      </c>
      <c r="G14" s="199">
        <v>5.8916735948639296</v>
      </c>
      <c r="H14" s="199">
        <v>10.100762748089995</v>
      </c>
      <c r="I14" s="200">
        <v>62.488570488539978</v>
      </c>
      <c r="J14" s="200">
        <v>43.083304000000005</v>
      </c>
      <c r="K14" s="200">
        <v>948.3</v>
      </c>
      <c r="L14" s="200">
        <v>68.2</v>
      </c>
      <c r="M14" s="200">
        <v>250.45</v>
      </c>
      <c r="N14" s="200">
        <v>515.05845499999998</v>
      </c>
      <c r="O14" s="200">
        <v>287.822925</v>
      </c>
      <c r="P14" s="200">
        <v>70</v>
      </c>
      <c r="Q14" s="200">
        <v>68.718982682695327</v>
      </c>
      <c r="R14" s="200">
        <v>65</v>
      </c>
      <c r="S14" s="200">
        <v>51.7</v>
      </c>
      <c r="T14" s="199">
        <v>2.65</v>
      </c>
      <c r="U14" s="199">
        <v>2.339</v>
      </c>
      <c r="V14" s="199">
        <v>0.93</v>
      </c>
      <c r="W14" s="200">
        <v>15</v>
      </c>
      <c r="X14" s="201">
        <v>0.1</v>
      </c>
      <c r="Z14" s="301"/>
      <c r="AA14" s="304"/>
      <c r="AB14" s="189"/>
      <c r="AC14" s="191"/>
      <c r="AD14" s="243" t="s">
        <v>855</v>
      </c>
      <c r="AE14" s="262" t="s">
        <v>897</v>
      </c>
      <c r="AF14" s="193"/>
      <c r="AG14" s="84"/>
      <c r="AH14" s="84"/>
      <c r="AI14" s="84"/>
      <c r="AJ14" s="142"/>
      <c r="AK14" s="142"/>
      <c r="AL14" s="142"/>
      <c r="AM14" s="142"/>
      <c r="AN14" s="142"/>
      <c r="AO14" s="142"/>
      <c r="AP14" s="142"/>
      <c r="AQ14" s="142"/>
      <c r="AR14" s="142"/>
      <c r="AS14" s="142"/>
      <c r="AT14" s="142"/>
      <c r="AU14" s="84"/>
      <c r="AV14" s="84"/>
      <c r="AW14" s="84"/>
      <c r="AX14" s="194"/>
      <c r="AY14" s="167"/>
    </row>
    <row r="15" spans="1:51" s="5" customFormat="1" ht="21" customHeight="1" x14ac:dyDescent="0.25">
      <c r="A15" s="566"/>
      <c r="B15" s="316" t="str">
        <f>IF($Y$2=1,AB16,AB17)</f>
        <v>Gerste</v>
      </c>
      <c r="C15" s="460" t="s">
        <v>1000</v>
      </c>
      <c r="D15" s="296" t="str">
        <f t="shared" si="2"/>
        <v>Blüte</v>
      </c>
      <c r="E15" s="70">
        <v>200</v>
      </c>
      <c r="F15" s="71">
        <v>5.4</v>
      </c>
      <c r="G15" s="71">
        <v>5.3</v>
      </c>
      <c r="H15" s="71">
        <v>9.4465599999999998</v>
      </c>
      <c r="I15" s="106">
        <v>75</v>
      </c>
      <c r="J15" s="106">
        <v>73</v>
      </c>
      <c r="K15" s="106">
        <v>920</v>
      </c>
      <c r="L15" s="106">
        <v>120</v>
      </c>
      <c r="M15" s="106">
        <v>320</v>
      </c>
      <c r="N15" s="106"/>
      <c r="O15" s="106"/>
      <c r="P15" s="106"/>
      <c r="Q15" s="106">
        <v>68</v>
      </c>
      <c r="R15" s="106">
        <v>75</v>
      </c>
      <c r="S15" s="106">
        <v>80</v>
      </c>
      <c r="T15" s="71">
        <v>6.5</v>
      </c>
      <c r="U15" s="71">
        <v>4</v>
      </c>
      <c r="V15" s="71">
        <v>1.5</v>
      </c>
      <c r="W15" s="106">
        <v>46</v>
      </c>
      <c r="X15" s="76">
        <v>0.6</v>
      </c>
      <c r="Z15" s="301"/>
      <c r="AA15" s="304"/>
      <c r="AB15" s="195"/>
      <c r="AC15" s="196"/>
      <c r="AD15" s="249" t="s">
        <v>856</v>
      </c>
      <c r="AE15" s="263" t="s">
        <v>898</v>
      </c>
      <c r="AF15" s="198"/>
      <c r="AG15" s="199"/>
      <c r="AH15" s="199"/>
      <c r="AI15" s="199"/>
      <c r="AJ15" s="200"/>
      <c r="AK15" s="200"/>
      <c r="AL15" s="200"/>
      <c r="AM15" s="200"/>
      <c r="AN15" s="200"/>
      <c r="AO15" s="200"/>
      <c r="AP15" s="200"/>
      <c r="AQ15" s="200"/>
      <c r="AR15" s="200"/>
      <c r="AS15" s="200"/>
      <c r="AT15" s="200"/>
      <c r="AU15" s="199"/>
      <c r="AV15" s="199"/>
      <c r="AW15" s="199"/>
      <c r="AX15" s="200"/>
      <c r="AY15" s="201"/>
    </row>
    <row r="16" spans="1:51" s="5" customFormat="1" ht="15" customHeight="1" x14ac:dyDescent="0.25">
      <c r="A16" s="566"/>
      <c r="B16" s="245"/>
      <c r="C16" s="473"/>
      <c r="D16" s="296" t="str">
        <f t="shared" si="2"/>
        <v>Milchreife</v>
      </c>
      <c r="E16" s="43">
        <v>300</v>
      </c>
      <c r="F16" s="44">
        <v>5.4</v>
      </c>
      <c r="G16" s="44">
        <v>5.3</v>
      </c>
      <c r="H16" s="44">
        <v>9.4088100000000008</v>
      </c>
      <c r="I16" s="107">
        <v>75</v>
      </c>
      <c r="J16" s="107">
        <v>62</v>
      </c>
      <c r="K16" s="107">
        <v>930</v>
      </c>
      <c r="L16" s="107">
        <v>100</v>
      </c>
      <c r="M16" s="107">
        <v>280</v>
      </c>
      <c r="N16" s="107"/>
      <c r="O16" s="107"/>
      <c r="P16" s="107"/>
      <c r="Q16" s="107">
        <v>67</v>
      </c>
      <c r="R16" s="107">
        <v>70</v>
      </c>
      <c r="S16" s="107">
        <v>70</v>
      </c>
      <c r="T16" s="44">
        <v>6.5</v>
      </c>
      <c r="U16" s="44">
        <v>4</v>
      </c>
      <c r="V16" s="44">
        <v>1.5</v>
      </c>
      <c r="W16" s="107">
        <v>46</v>
      </c>
      <c r="X16" s="50">
        <v>0.6</v>
      </c>
      <c r="Z16" s="301"/>
      <c r="AA16" s="304"/>
      <c r="AB16" s="183" t="s">
        <v>857</v>
      </c>
      <c r="AC16" s="41"/>
      <c r="AD16" s="42" t="s">
        <v>848</v>
      </c>
      <c r="AE16" s="257" t="s">
        <v>891</v>
      </c>
      <c r="AF16" s="73"/>
      <c r="AG16" s="71"/>
      <c r="AH16" s="71"/>
      <c r="AI16" s="71"/>
      <c r="AJ16" s="106"/>
      <c r="AK16" s="106"/>
      <c r="AL16" s="106"/>
      <c r="AM16" s="106"/>
      <c r="AN16" s="106"/>
      <c r="AO16" s="106"/>
      <c r="AP16" s="106"/>
      <c r="AQ16" s="106"/>
      <c r="AR16" s="106"/>
      <c r="AS16" s="106"/>
      <c r="AT16" s="106"/>
      <c r="AU16" s="71"/>
      <c r="AV16" s="71"/>
      <c r="AW16" s="71"/>
      <c r="AX16" s="106"/>
      <c r="AY16" s="76"/>
    </row>
    <row r="17" spans="1:51" s="5" customFormat="1" ht="15.75" customHeight="1" x14ac:dyDescent="0.25">
      <c r="A17" s="566"/>
      <c r="B17" s="320"/>
      <c r="C17" s="474"/>
      <c r="D17" s="331" t="str">
        <f t="shared" si="2"/>
        <v>Teigreife</v>
      </c>
      <c r="E17" s="43">
        <v>400</v>
      </c>
      <c r="F17" s="44">
        <v>5</v>
      </c>
      <c r="G17" s="44">
        <v>4.9000000000000004</v>
      </c>
      <c r="H17" s="44">
        <v>8.9422200000000007</v>
      </c>
      <c r="I17" s="107">
        <v>70</v>
      </c>
      <c r="J17" s="107">
        <v>56</v>
      </c>
      <c r="K17" s="107">
        <v>940</v>
      </c>
      <c r="L17" s="107">
        <v>90</v>
      </c>
      <c r="M17" s="107">
        <v>260</v>
      </c>
      <c r="N17" s="107"/>
      <c r="O17" s="107"/>
      <c r="P17" s="107"/>
      <c r="Q17" s="107">
        <v>63</v>
      </c>
      <c r="R17" s="107">
        <v>70</v>
      </c>
      <c r="S17" s="107">
        <v>60</v>
      </c>
      <c r="T17" s="44">
        <v>6.5</v>
      </c>
      <c r="U17" s="44">
        <v>4</v>
      </c>
      <c r="V17" s="44">
        <v>1.5</v>
      </c>
      <c r="W17" s="107">
        <v>46</v>
      </c>
      <c r="X17" s="50">
        <v>0.6</v>
      </c>
      <c r="Z17" s="301"/>
      <c r="AA17" s="304"/>
      <c r="AB17" s="245" t="s">
        <v>899</v>
      </c>
      <c r="AC17" s="202"/>
      <c r="AD17" s="42" t="s">
        <v>849</v>
      </c>
      <c r="AE17" s="257" t="s">
        <v>892</v>
      </c>
      <c r="AF17" s="46"/>
      <c r="AG17" s="44"/>
      <c r="AH17" s="44"/>
      <c r="AI17" s="44"/>
      <c r="AJ17" s="107"/>
      <c r="AK17" s="107"/>
      <c r="AL17" s="107"/>
      <c r="AM17" s="107"/>
      <c r="AN17" s="107"/>
      <c r="AO17" s="107"/>
      <c r="AP17" s="107"/>
      <c r="AQ17" s="107"/>
      <c r="AR17" s="107"/>
      <c r="AS17" s="107"/>
      <c r="AT17" s="107"/>
      <c r="AU17" s="44"/>
      <c r="AV17" s="44"/>
      <c r="AW17" s="44"/>
      <c r="AX17" s="107"/>
      <c r="AY17" s="50"/>
    </row>
    <row r="18" spans="1:51" s="5" customFormat="1" ht="15" customHeight="1" x14ac:dyDescent="0.25">
      <c r="A18" s="566"/>
      <c r="B18" s="316" t="str">
        <f>IF($Y$2=1,AB19,AB20)</f>
        <v>Roggen</v>
      </c>
      <c r="C18" s="461" t="s">
        <v>1001</v>
      </c>
      <c r="D18" s="326" t="str">
        <f t="shared" si="2"/>
        <v>im Schossen</v>
      </c>
      <c r="E18" s="56">
        <v>150</v>
      </c>
      <c r="F18" s="57">
        <v>6.4</v>
      </c>
      <c r="G18" s="58">
        <v>6.6</v>
      </c>
      <c r="H18" s="58">
        <v>10.779539456790125</v>
      </c>
      <c r="I18" s="56">
        <v>90</v>
      </c>
      <c r="J18" s="56">
        <v>98</v>
      </c>
      <c r="K18" s="56">
        <v>900</v>
      </c>
      <c r="L18" s="56">
        <v>160</v>
      </c>
      <c r="M18" s="56">
        <v>200</v>
      </c>
      <c r="N18" s="56"/>
      <c r="O18" s="56"/>
      <c r="P18" s="56"/>
      <c r="Q18" s="56">
        <v>79</v>
      </c>
      <c r="R18" s="56">
        <v>75</v>
      </c>
      <c r="S18" s="59">
        <v>100</v>
      </c>
      <c r="T18" s="58">
        <v>6</v>
      </c>
      <c r="U18" s="58">
        <v>4.0999999999999996</v>
      </c>
      <c r="V18" s="58">
        <v>1.3</v>
      </c>
      <c r="W18" s="59">
        <v>28</v>
      </c>
      <c r="X18" s="62">
        <v>1.3</v>
      </c>
      <c r="Z18" s="301"/>
      <c r="AA18" s="304"/>
      <c r="AB18" s="203"/>
      <c r="AC18" s="204"/>
      <c r="AD18" s="253" t="s">
        <v>850</v>
      </c>
      <c r="AE18" s="264" t="s">
        <v>893</v>
      </c>
      <c r="AF18" s="46"/>
      <c r="AG18" s="44"/>
      <c r="AH18" s="44"/>
      <c r="AI18" s="44"/>
      <c r="AJ18" s="107"/>
      <c r="AK18" s="107"/>
      <c r="AL18" s="107"/>
      <c r="AM18" s="107"/>
      <c r="AN18" s="107"/>
      <c r="AO18" s="107"/>
      <c r="AP18" s="107"/>
      <c r="AQ18" s="107"/>
      <c r="AR18" s="107"/>
      <c r="AS18" s="107"/>
      <c r="AT18" s="107"/>
      <c r="AU18" s="44"/>
      <c r="AV18" s="44"/>
      <c r="AW18" s="44"/>
      <c r="AX18" s="107"/>
      <c r="AY18" s="50"/>
    </row>
    <row r="19" spans="1:51" s="5" customFormat="1" ht="15.75" customHeight="1" x14ac:dyDescent="0.25">
      <c r="A19" s="566"/>
      <c r="B19" s="317"/>
      <c r="C19" s="462"/>
      <c r="D19" s="327" t="str">
        <f t="shared" si="2"/>
        <v>Rispenschieben</v>
      </c>
      <c r="E19" s="63">
        <v>200</v>
      </c>
      <c r="F19" s="64">
        <v>6.1</v>
      </c>
      <c r="G19" s="65">
        <v>6.2</v>
      </c>
      <c r="H19" s="65">
        <v>10.391820000000001</v>
      </c>
      <c r="I19" s="63">
        <v>81</v>
      </c>
      <c r="J19" s="63">
        <v>62</v>
      </c>
      <c r="K19" s="63">
        <v>930</v>
      </c>
      <c r="L19" s="63">
        <v>100</v>
      </c>
      <c r="M19" s="63">
        <v>260</v>
      </c>
      <c r="N19" s="63"/>
      <c r="O19" s="63"/>
      <c r="P19" s="63"/>
      <c r="Q19" s="63">
        <v>74</v>
      </c>
      <c r="R19" s="63">
        <v>70</v>
      </c>
      <c r="S19" s="66">
        <v>70</v>
      </c>
      <c r="T19" s="65">
        <v>6</v>
      </c>
      <c r="U19" s="65">
        <v>4.0999999999999996</v>
      </c>
      <c r="V19" s="65">
        <v>1.3</v>
      </c>
      <c r="W19" s="66">
        <v>28</v>
      </c>
      <c r="X19" s="69">
        <v>1.3</v>
      </c>
      <c r="Z19" s="301"/>
      <c r="AA19" s="304"/>
      <c r="AB19" s="184" t="s">
        <v>858</v>
      </c>
      <c r="AC19" s="54"/>
      <c r="AD19" s="186" t="s">
        <v>845</v>
      </c>
      <c r="AE19" s="259" t="s">
        <v>888</v>
      </c>
      <c r="AF19" s="207"/>
      <c r="AG19" s="57"/>
      <c r="AH19" s="58"/>
      <c r="AI19" s="58"/>
      <c r="AJ19" s="56"/>
      <c r="AK19" s="56"/>
      <c r="AL19" s="56"/>
      <c r="AM19" s="56"/>
      <c r="AN19" s="56"/>
      <c r="AO19" s="56"/>
      <c r="AP19" s="56"/>
      <c r="AQ19" s="56"/>
      <c r="AR19" s="56"/>
      <c r="AS19" s="56"/>
      <c r="AT19" s="59"/>
      <c r="AU19" s="58"/>
      <c r="AV19" s="58"/>
      <c r="AW19" s="58"/>
      <c r="AX19" s="59"/>
      <c r="AY19" s="62"/>
    </row>
    <row r="20" spans="1:51" s="5" customFormat="1" ht="15" customHeight="1" x14ac:dyDescent="0.25">
      <c r="A20" s="566"/>
      <c r="B20" s="316" t="str">
        <f>IF($Y$2=1,AB21,AB22)</f>
        <v>Hirse</v>
      </c>
      <c r="C20" s="460" t="s">
        <v>1002</v>
      </c>
      <c r="D20" s="296" t="str">
        <f t="shared" si="2"/>
        <v>im Schossen</v>
      </c>
      <c r="E20" s="70">
        <v>150</v>
      </c>
      <c r="F20" s="71">
        <v>5.8</v>
      </c>
      <c r="G20" s="71">
        <v>5.8</v>
      </c>
      <c r="H20" s="71">
        <v>9.9473814278500186</v>
      </c>
      <c r="I20" s="106">
        <v>89</v>
      </c>
      <c r="J20" s="106">
        <v>116</v>
      </c>
      <c r="K20" s="106">
        <v>890</v>
      </c>
      <c r="L20" s="106">
        <v>190</v>
      </c>
      <c r="M20" s="106">
        <v>265</v>
      </c>
      <c r="N20" s="106"/>
      <c r="O20" s="106"/>
      <c r="P20" s="106"/>
      <c r="Q20" s="106">
        <v>72</v>
      </c>
      <c r="R20" s="106">
        <v>75</v>
      </c>
      <c r="S20" s="106">
        <v>110</v>
      </c>
      <c r="T20" s="71">
        <v>8.5</v>
      </c>
      <c r="U20" s="71">
        <v>2.2000000000000002</v>
      </c>
      <c r="V20" s="71">
        <v>2</v>
      </c>
      <c r="W20" s="106">
        <v>20</v>
      </c>
      <c r="X20" s="76" t="s">
        <v>852</v>
      </c>
      <c r="Z20" s="301"/>
      <c r="AA20" s="304"/>
      <c r="AB20" s="246" t="s">
        <v>900</v>
      </c>
      <c r="AC20" s="209"/>
      <c r="AD20" s="252" t="s">
        <v>846</v>
      </c>
      <c r="AE20" s="260" t="s">
        <v>889</v>
      </c>
      <c r="AF20" s="210"/>
      <c r="AG20" s="64"/>
      <c r="AH20" s="65"/>
      <c r="AI20" s="65"/>
      <c r="AJ20" s="63"/>
      <c r="AK20" s="63"/>
      <c r="AL20" s="63"/>
      <c r="AM20" s="63"/>
      <c r="AN20" s="63"/>
      <c r="AO20" s="63"/>
      <c r="AP20" s="63"/>
      <c r="AQ20" s="63"/>
      <c r="AR20" s="63"/>
      <c r="AS20" s="63"/>
      <c r="AT20" s="66"/>
      <c r="AU20" s="65"/>
      <c r="AV20" s="65"/>
      <c r="AW20" s="65"/>
      <c r="AX20" s="66"/>
      <c r="AY20" s="69"/>
    </row>
    <row r="21" spans="1:51" s="5" customFormat="1" ht="15" customHeight="1" x14ac:dyDescent="0.25">
      <c r="A21" s="566"/>
      <c r="B21" s="245"/>
      <c r="C21" s="473"/>
      <c r="D21" s="296" t="str">
        <f t="shared" si="2"/>
        <v>Rispenschieben</v>
      </c>
      <c r="E21" s="43">
        <v>200</v>
      </c>
      <c r="F21" s="44">
        <v>5.2</v>
      </c>
      <c r="G21" s="44">
        <v>5.0999999999999996</v>
      </c>
      <c r="H21" s="44">
        <v>9.1188900000000004</v>
      </c>
      <c r="I21" s="107">
        <v>78</v>
      </c>
      <c r="J21" s="107">
        <v>74</v>
      </c>
      <c r="K21" s="107">
        <v>915</v>
      </c>
      <c r="L21" s="107">
        <v>120</v>
      </c>
      <c r="M21" s="107">
        <v>300</v>
      </c>
      <c r="N21" s="107"/>
      <c r="O21" s="107"/>
      <c r="P21" s="107"/>
      <c r="Q21" s="107">
        <v>66</v>
      </c>
      <c r="R21" s="107">
        <v>70</v>
      </c>
      <c r="S21" s="107">
        <v>85</v>
      </c>
      <c r="T21" s="44">
        <v>8.5</v>
      </c>
      <c r="U21" s="44">
        <v>2.2000000000000002</v>
      </c>
      <c r="V21" s="44">
        <v>2</v>
      </c>
      <c r="W21" s="107">
        <v>20</v>
      </c>
      <c r="X21" s="50" t="s">
        <v>852</v>
      </c>
      <c r="Z21" s="301"/>
      <c r="AA21" s="304"/>
      <c r="AB21" s="183" t="s">
        <v>859</v>
      </c>
      <c r="AC21" s="41"/>
      <c r="AD21" s="42" t="s">
        <v>845</v>
      </c>
      <c r="AE21" s="257" t="s">
        <v>888</v>
      </c>
      <c r="AF21" s="73"/>
      <c r="AG21" s="71"/>
      <c r="AH21" s="71"/>
      <c r="AI21" s="71"/>
      <c r="AJ21" s="106"/>
      <c r="AK21" s="106"/>
      <c r="AL21" s="106"/>
      <c r="AM21" s="106"/>
      <c r="AN21" s="106"/>
      <c r="AO21" s="106"/>
      <c r="AP21" s="106"/>
      <c r="AQ21" s="106"/>
      <c r="AR21" s="106"/>
      <c r="AS21" s="106"/>
      <c r="AT21" s="106"/>
      <c r="AU21" s="71"/>
      <c r="AV21" s="71"/>
      <c r="AW21" s="71"/>
      <c r="AX21" s="106"/>
      <c r="AY21" s="76"/>
    </row>
    <row r="22" spans="1:51" s="5" customFormat="1" ht="15.75" customHeight="1" x14ac:dyDescent="0.25">
      <c r="A22" s="566"/>
      <c r="B22" s="320"/>
      <c r="C22" s="474"/>
      <c r="D22" s="331" t="str">
        <f t="shared" si="2"/>
        <v>Milchreife</v>
      </c>
      <c r="E22" s="43">
        <v>280</v>
      </c>
      <c r="F22" s="44">
        <v>4.8</v>
      </c>
      <c r="G22" s="44">
        <v>4.5</v>
      </c>
      <c r="H22" s="44">
        <v>8.5164000000000009</v>
      </c>
      <c r="I22" s="107">
        <v>64</v>
      </c>
      <c r="J22" s="107">
        <v>43</v>
      </c>
      <c r="K22" s="107">
        <v>940</v>
      </c>
      <c r="L22" s="107">
        <v>70</v>
      </c>
      <c r="M22" s="107">
        <v>310</v>
      </c>
      <c r="N22" s="107"/>
      <c r="O22" s="107"/>
      <c r="P22" s="107"/>
      <c r="Q22" s="107">
        <v>60</v>
      </c>
      <c r="R22" s="107">
        <v>70</v>
      </c>
      <c r="S22" s="107">
        <v>60</v>
      </c>
      <c r="T22" s="44">
        <v>8.5</v>
      </c>
      <c r="U22" s="44">
        <v>2.2000000000000002</v>
      </c>
      <c r="V22" s="44">
        <v>2</v>
      </c>
      <c r="W22" s="107">
        <v>20</v>
      </c>
      <c r="X22" s="50" t="s">
        <v>852</v>
      </c>
      <c r="Z22" s="301"/>
      <c r="AA22" s="304"/>
      <c r="AB22" s="245" t="s">
        <v>901</v>
      </c>
      <c r="AC22" s="202"/>
      <c r="AD22" s="42" t="s">
        <v>846</v>
      </c>
      <c r="AE22" s="257" t="s">
        <v>889</v>
      </c>
      <c r="AF22" s="46"/>
      <c r="AG22" s="44"/>
      <c r="AH22" s="44"/>
      <c r="AI22" s="44"/>
      <c r="AJ22" s="107"/>
      <c r="AK22" s="107"/>
      <c r="AL22" s="107"/>
      <c r="AM22" s="107"/>
      <c r="AN22" s="107"/>
      <c r="AO22" s="107"/>
      <c r="AP22" s="107"/>
      <c r="AQ22" s="107"/>
      <c r="AR22" s="107"/>
      <c r="AS22" s="107"/>
      <c r="AT22" s="107"/>
      <c r="AU22" s="44"/>
      <c r="AV22" s="44"/>
      <c r="AW22" s="44"/>
      <c r="AX22" s="107"/>
      <c r="AY22" s="50"/>
    </row>
    <row r="23" spans="1:51" s="5" customFormat="1" ht="15" customHeight="1" x14ac:dyDescent="0.25">
      <c r="A23" s="566"/>
      <c r="B23" s="316" t="str">
        <f>IF($Y$2=1,AB24,AB25)</f>
        <v>Triticale</v>
      </c>
      <c r="C23" s="461" t="s">
        <v>1003</v>
      </c>
      <c r="D23" s="325" t="str">
        <f t="shared" si="2"/>
        <v>Blüte</v>
      </c>
      <c r="E23" s="56">
        <v>200</v>
      </c>
      <c r="F23" s="57">
        <v>5.5</v>
      </c>
      <c r="G23" s="58">
        <v>5.5</v>
      </c>
      <c r="H23" s="58">
        <v>9.6519200000000005</v>
      </c>
      <c r="I23" s="56">
        <v>70</v>
      </c>
      <c r="J23" s="56">
        <v>49</v>
      </c>
      <c r="K23" s="56">
        <v>940</v>
      </c>
      <c r="L23" s="56">
        <v>80</v>
      </c>
      <c r="M23" s="56">
        <v>380</v>
      </c>
      <c r="N23" s="56"/>
      <c r="O23" s="56"/>
      <c r="P23" s="56"/>
      <c r="Q23" s="56">
        <v>68</v>
      </c>
      <c r="R23" s="56">
        <v>75</v>
      </c>
      <c r="S23" s="59">
        <v>60</v>
      </c>
      <c r="T23" s="58" t="s">
        <v>852</v>
      </c>
      <c r="U23" s="58" t="s">
        <v>852</v>
      </c>
      <c r="V23" s="58" t="s">
        <v>852</v>
      </c>
      <c r="W23" s="59" t="s">
        <v>852</v>
      </c>
      <c r="X23" s="62" t="s">
        <v>852</v>
      </c>
      <c r="Z23" s="301"/>
      <c r="AA23" s="304"/>
      <c r="AB23" s="203"/>
      <c r="AC23" s="204"/>
      <c r="AD23" s="253" t="s">
        <v>849</v>
      </c>
      <c r="AE23" s="264" t="s">
        <v>892</v>
      </c>
      <c r="AF23" s="46"/>
      <c r="AG23" s="44"/>
      <c r="AH23" s="44"/>
      <c r="AI23" s="44"/>
      <c r="AJ23" s="107"/>
      <c r="AK23" s="107"/>
      <c r="AL23" s="107"/>
      <c r="AM23" s="107"/>
      <c r="AN23" s="107"/>
      <c r="AO23" s="107"/>
      <c r="AP23" s="107"/>
      <c r="AQ23" s="107"/>
      <c r="AR23" s="107"/>
      <c r="AS23" s="107"/>
      <c r="AT23" s="107"/>
      <c r="AU23" s="44"/>
      <c r="AV23" s="44"/>
      <c r="AW23" s="44"/>
      <c r="AX23" s="107"/>
      <c r="AY23" s="50"/>
    </row>
    <row r="24" spans="1:51" s="5" customFormat="1" ht="15" customHeight="1" x14ac:dyDescent="0.25">
      <c r="A24" s="566"/>
      <c r="B24" s="244"/>
      <c r="C24" s="460"/>
      <c r="D24" s="326" t="str">
        <f t="shared" si="2"/>
        <v>Milchreife</v>
      </c>
      <c r="E24" s="63">
        <v>300</v>
      </c>
      <c r="F24" s="64">
        <v>5.4</v>
      </c>
      <c r="G24" s="65">
        <v>5.3</v>
      </c>
      <c r="H24" s="65">
        <v>9.4677000000000007</v>
      </c>
      <c r="I24" s="63">
        <v>69</v>
      </c>
      <c r="J24" s="63">
        <v>43</v>
      </c>
      <c r="K24" s="63">
        <v>950</v>
      </c>
      <c r="L24" s="63">
        <v>70</v>
      </c>
      <c r="M24" s="63">
        <v>350</v>
      </c>
      <c r="N24" s="63"/>
      <c r="O24" s="63"/>
      <c r="P24" s="63"/>
      <c r="Q24" s="63">
        <v>66</v>
      </c>
      <c r="R24" s="63">
        <v>70</v>
      </c>
      <c r="S24" s="66">
        <v>50</v>
      </c>
      <c r="T24" s="65" t="s">
        <v>852</v>
      </c>
      <c r="U24" s="65" t="s">
        <v>852</v>
      </c>
      <c r="V24" s="65" t="s">
        <v>852</v>
      </c>
      <c r="W24" s="66" t="s">
        <v>852</v>
      </c>
      <c r="X24" s="69" t="s">
        <v>852</v>
      </c>
      <c r="Z24" s="301"/>
      <c r="AA24" s="304"/>
      <c r="AB24" s="184" t="s">
        <v>860</v>
      </c>
      <c r="AC24" s="54"/>
      <c r="AD24" s="185" t="s">
        <v>848</v>
      </c>
      <c r="AE24" s="258" t="s">
        <v>891</v>
      </c>
      <c r="AF24" s="56"/>
      <c r="AG24" s="57"/>
      <c r="AH24" s="58"/>
      <c r="AI24" s="58"/>
      <c r="AJ24" s="56"/>
      <c r="AK24" s="56"/>
      <c r="AL24" s="56"/>
      <c r="AM24" s="56"/>
      <c r="AN24" s="56"/>
      <c r="AO24" s="56"/>
      <c r="AP24" s="56"/>
      <c r="AQ24" s="56"/>
      <c r="AR24" s="56"/>
      <c r="AS24" s="56"/>
      <c r="AT24" s="59"/>
      <c r="AU24" s="58"/>
      <c r="AV24" s="58"/>
      <c r="AW24" s="58"/>
      <c r="AX24" s="59"/>
      <c r="AY24" s="62"/>
    </row>
    <row r="25" spans="1:51" s="5" customFormat="1" ht="15.75" customHeight="1" thickBot="1" x14ac:dyDescent="0.3">
      <c r="A25" s="568"/>
      <c r="B25" s="211"/>
      <c r="C25" s="463"/>
      <c r="D25" s="332" t="str">
        <f t="shared" si="2"/>
        <v>Teigreife</v>
      </c>
      <c r="E25" s="112">
        <v>400</v>
      </c>
      <c r="F25" s="213">
        <v>5.0999999999999996</v>
      </c>
      <c r="G25" s="111">
        <v>5</v>
      </c>
      <c r="H25" s="111">
        <v>9.03735</v>
      </c>
      <c r="I25" s="112">
        <v>67</v>
      </c>
      <c r="J25" s="112">
        <v>43</v>
      </c>
      <c r="K25" s="112">
        <v>950</v>
      </c>
      <c r="L25" s="112">
        <v>70</v>
      </c>
      <c r="M25" s="112">
        <v>290</v>
      </c>
      <c r="N25" s="112"/>
      <c r="O25" s="112"/>
      <c r="P25" s="112"/>
      <c r="Q25" s="112">
        <v>63</v>
      </c>
      <c r="R25" s="112">
        <v>70</v>
      </c>
      <c r="S25" s="214">
        <v>50</v>
      </c>
      <c r="T25" s="111" t="s">
        <v>852</v>
      </c>
      <c r="U25" s="111" t="s">
        <v>852</v>
      </c>
      <c r="V25" s="111" t="s">
        <v>852</v>
      </c>
      <c r="W25" s="214" t="s">
        <v>852</v>
      </c>
      <c r="X25" s="114" t="s">
        <v>852</v>
      </c>
      <c r="Z25" s="301"/>
      <c r="AA25" s="304"/>
      <c r="AB25" s="244" t="s">
        <v>860</v>
      </c>
      <c r="AC25" s="41"/>
      <c r="AD25" s="186" t="s">
        <v>849</v>
      </c>
      <c r="AE25" s="259" t="s">
        <v>892</v>
      </c>
      <c r="AF25" s="63"/>
      <c r="AG25" s="64"/>
      <c r="AH25" s="65"/>
      <c r="AI25" s="65"/>
      <c r="AJ25" s="63"/>
      <c r="AK25" s="63"/>
      <c r="AL25" s="63"/>
      <c r="AM25" s="63"/>
      <c r="AN25" s="63"/>
      <c r="AO25" s="63"/>
      <c r="AP25" s="63"/>
      <c r="AQ25" s="63"/>
      <c r="AR25" s="63"/>
      <c r="AS25" s="63"/>
      <c r="AT25" s="66"/>
      <c r="AU25" s="65"/>
      <c r="AV25" s="65"/>
      <c r="AW25" s="65"/>
      <c r="AX25" s="66"/>
      <c r="AY25" s="69"/>
    </row>
    <row r="26" spans="1:51" s="5" customFormat="1" ht="12.75" customHeight="1" thickBot="1" x14ac:dyDescent="0.3">
      <c r="A26" s="567" t="str">
        <f>IF($Y$2=1,Z27,AA27)</f>
        <v>Grünfutter verschiedene</v>
      </c>
      <c r="B26" s="291" t="str">
        <f>IF($Y$2=1,AB27,AB28)</f>
        <v>Ackerbohnen</v>
      </c>
      <c r="C26" s="464" t="s">
        <v>1004</v>
      </c>
      <c r="D26" s="324" t="str">
        <f t="shared" si="2"/>
        <v>vor Blüte</v>
      </c>
      <c r="E26" s="32">
        <v>150</v>
      </c>
      <c r="F26" s="33">
        <v>5.9</v>
      </c>
      <c r="G26" s="33">
        <v>6</v>
      </c>
      <c r="H26" s="33">
        <v>10.228676543209875</v>
      </c>
      <c r="I26" s="216">
        <v>92</v>
      </c>
      <c r="J26" s="216">
        <v>122</v>
      </c>
      <c r="K26" s="216">
        <v>900</v>
      </c>
      <c r="L26" s="216">
        <v>200</v>
      </c>
      <c r="M26" s="216">
        <v>260</v>
      </c>
      <c r="N26" s="216"/>
      <c r="O26" s="216"/>
      <c r="P26" s="216"/>
      <c r="Q26" s="216">
        <v>73</v>
      </c>
      <c r="R26" s="216">
        <v>75</v>
      </c>
      <c r="S26" s="216">
        <v>100</v>
      </c>
      <c r="T26" s="33">
        <v>15.5</v>
      </c>
      <c r="U26" s="33">
        <v>3.5</v>
      </c>
      <c r="V26" s="33">
        <v>3.3</v>
      </c>
      <c r="W26" s="216">
        <v>23</v>
      </c>
      <c r="X26" s="38">
        <v>2</v>
      </c>
      <c r="Z26" s="302"/>
      <c r="AA26" s="305"/>
      <c r="AB26" s="211"/>
      <c r="AC26" s="91"/>
      <c r="AD26" s="254" t="s">
        <v>850</v>
      </c>
      <c r="AE26" s="265" t="s">
        <v>893</v>
      </c>
      <c r="AF26" s="212"/>
      <c r="AG26" s="213"/>
      <c r="AH26" s="111"/>
      <c r="AI26" s="111"/>
      <c r="AJ26" s="112"/>
      <c r="AK26" s="112"/>
      <c r="AL26" s="112"/>
      <c r="AM26" s="112"/>
      <c r="AN26" s="112"/>
      <c r="AO26" s="112"/>
      <c r="AP26" s="112"/>
      <c r="AQ26" s="112"/>
      <c r="AR26" s="112"/>
      <c r="AS26" s="112"/>
      <c r="AT26" s="214"/>
      <c r="AU26" s="111"/>
      <c r="AV26" s="111"/>
      <c r="AW26" s="111"/>
      <c r="AX26" s="214"/>
      <c r="AY26" s="114"/>
    </row>
    <row r="27" spans="1:51" s="5" customFormat="1" ht="15.75" customHeight="1" x14ac:dyDescent="0.25">
      <c r="A27" s="566"/>
      <c r="B27" s="317"/>
      <c r="C27" s="460"/>
      <c r="D27" s="296" t="str">
        <f t="shared" si="2"/>
        <v>Hülsenansatz</v>
      </c>
      <c r="E27" s="43">
        <v>250</v>
      </c>
      <c r="F27" s="44">
        <v>5.9</v>
      </c>
      <c r="G27" s="45">
        <v>5.9</v>
      </c>
      <c r="H27" s="45">
        <v>10.139774974007562</v>
      </c>
      <c r="I27" s="43">
        <v>93</v>
      </c>
      <c r="J27" s="43">
        <v>105</v>
      </c>
      <c r="K27" s="43">
        <v>920</v>
      </c>
      <c r="L27" s="43">
        <v>170</v>
      </c>
      <c r="M27" s="43">
        <v>270</v>
      </c>
      <c r="N27" s="43"/>
      <c r="O27" s="43"/>
      <c r="P27" s="43"/>
      <c r="Q27" s="43">
        <v>72</v>
      </c>
      <c r="R27" s="43">
        <v>70</v>
      </c>
      <c r="S27" s="46">
        <v>80</v>
      </c>
      <c r="T27" s="45">
        <v>15.5</v>
      </c>
      <c r="U27" s="45">
        <v>3.5</v>
      </c>
      <c r="V27" s="45">
        <v>3.3</v>
      </c>
      <c r="W27" s="46">
        <v>23</v>
      </c>
      <c r="X27" s="50">
        <v>2</v>
      </c>
      <c r="Z27" s="307" t="s">
        <v>861</v>
      </c>
      <c r="AA27" s="308" t="s">
        <v>902</v>
      </c>
      <c r="AB27" s="182" t="s">
        <v>862</v>
      </c>
      <c r="AC27" s="30"/>
      <c r="AD27" s="31" t="s">
        <v>863</v>
      </c>
      <c r="AE27" s="179" t="s">
        <v>904</v>
      </c>
      <c r="AF27" s="35"/>
      <c r="AG27" s="33"/>
      <c r="AH27" s="33"/>
      <c r="AI27" s="33"/>
      <c r="AJ27" s="216"/>
      <c r="AK27" s="216"/>
      <c r="AL27" s="216"/>
      <c r="AM27" s="216"/>
      <c r="AN27" s="216"/>
      <c r="AO27" s="216"/>
      <c r="AP27" s="216"/>
      <c r="AQ27" s="216"/>
      <c r="AR27" s="216"/>
      <c r="AS27" s="216"/>
      <c r="AT27" s="216"/>
      <c r="AU27" s="33"/>
      <c r="AV27" s="33"/>
      <c r="AW27" s="33"/>
      <c r="AX27" s="216"/>
      <c r="AY27" s="38"/>
    </row>
    <row r="28" spans="1:51" s="5" customFormat="1" ht="15" x14ac:dyDescent="0.25">
      <c r="A28" s="566"/>
      <c r="B28" s="316" t="str">
        <f>IF($Y$2=1,AB29,AB30)</f>
        <v>Erbsen</v>
      </c>
      <c r="C28" s="461" t="s">
        <v>1005</v>
      </c>
      <c r="D28" s="325" t="str">
        <f t="shared" si="2"/>
        <v>Blüte</v>
      </c>
      <c r="E28" s="56">
        <v>150</v>
      </c>
      <c r="F28" s="57">
        <v>6.5</v>
      </c>
      <c r="G28" s="58">
        <v>6.7</v>
      </c>
      <c r="H28" s="58">
        <v>11.085671606805294</v>
      </c>
      <c r="I28" s="56">
        <v>98</v>
      </c>
      <c r="J28" s="56">
        <v>122</v>
      </c>
      <c r="K28" s="56">
        <v>920</v>
      </c>
      <c r="L28" s="56">
        <v>200</v>
      </c>
      <c r="M28" s="56">
        <v>220</v>
      </c>
      <c r="N28" s="56"/>
      <c r="O28" s="56"/>
      <c r="P28" s="56"/>
      <c r="Q28" s="56">
        <v>78</v>
      </c>
      <c r="R28" s="56">
        <v>75</v>
      </c>
      <c r="S28" s="59">
        <v>80</v>
      </c>
      <c r="T28" s="58">
        <v>16.2</v>
      </c>
      <c r="U28" s="58">
        <v>3.3</v>
      </c>
      <c r="V28" s="58">
        <v>3.2</v>
      </c>
      <c r="W28" s="59">
        <v>23</v>
      </c>
      <c r="X28" s="62">
        <v>0.4</v>
      </c>
      <c r="Z28" s="309"/>
      <c r="AA28" s="309"/>
      <c r="AB28" s="244" t="s">
        <v>903</v>
      </c>
      <c r="AC28" s="41"/>
      <c r="AD28" s="42" t="s">
        <v>864</v>
      </c>
      <c r="AE28" s="269" t="s">
        <v>905</v>
      </c>
      <c r="AF28" s="227"/>
      <c r="AG28" s="44"/>
      <c r="AH28" s="45"/>
      <c r="AI28" s="45"/>
      <c r="AJ28" s="43"/>
      <c r="AK28" s="43"/>
      <c r="AL28" s="43"/>
      <c r="AM28" s="43"/>
      <c r="AN28" s="43"/>
      <c r="AO28" s="43"/>
      <c r="AP28" s="43"/>
      <c r="AQ28" s="43"/>
      <c r="AR28" s="43"/>
      <c r="AS28" s="43"/>
      <c r="AT28" s="46"/>
      <c r="AU28" s="45"/>
      <c r="AV28" s="45"/>
      <c r="AW28" s="45"/>
      <c r="AX28" s="46"/>
      <c r="AY28" s="50"/>
    </row>
    <row r="29" spans="1:51" s="5" customFormat="1" ht="15" x14ac:dyDescent="0.25">
      <c r="A29" s="566"/>
      <c r="B29" s="244"/>
      <c r="C29" s="460"/>
      <c r="D29" s="326" t="str">
        <f t="shared" si="2"/>
        <v>Grüne Erbsen</v>
      </c>
      <c r="E29" s="63">
        <v>200</v>
      </c>
      <c r="F29" s="64">
        <v>6.3</v>
      </c>
      <c r="G29" s="65">
        <v>6.4</v>
      </c>
      <c r="H29" s="65">
        <v>10.713586671291479</v>
      </c>
      <c r="I29" s="63">
        <v>95</v>
      </c>
      <c r="J29" s="63">
        <v>99</v>
      </c>
      <c r="K29" s="63">
        <v>930</v>
      </c>
      <c r="L29" s="63">
        <v>160</v>
      </c>
      <c r="M29" s="63">
        <v>240</v>
      </c>
      <c r="N29" s="63"/>
      <c r="O29" s="63"/>
      <c r="P29" s="63"/>
      <c r="Q29" s="63">
        <v>76</v>
      </c>
      <c r="R29" s="63">
        <v>70</v>
      </c>
      <c r="S29" s="66">
        <v>70</v>
      </c>
      <c r="T29" s="65">
        <v>16.2</v>
      </c>
      <c r="U29" s="65">
        <v>3.3</v>
      </c>
      <c r="V29" s="65">
        <v>3.2</v>
      </c>
      <c r="W29" s="66">
        <v>23</v>
      </c>
      <c r="X29" s="69">
        <v>0.4</v>
      </c>
      <c r="Z29" s="309"/>
      <c r="AA29" s="309"/>
      <c r="AB29" s="184" t="s">
        <v>865</v>
      </c>
      <c r="AC29" s="54"/>
      <c r="AD29" s="185" t="s">
        <v>848</v>
      </c>
      <c r="AE29" s="270" t="s">
        <v>891</v>
      </c>
      <c r="AF29" s="207"/>
      <c r="AG29" s="57"/>
      <c r="AH29" s="58"/>
      <c r="AI29" s="58"/>
      <c r="AJ29" s="56"/>
      <c r="AK29" s="56"/>
      <c r="AL29" s="56"/>
      <c r="AM29" s="56"/>
      <c r="AN29" s="56"/>
      <c r="AO29" s="56"/>
      <c r="AP29" s="56"/>
      <c r="AQ29" s="56"/>
      <c r="AR29" s="56"/>
      <c r="AS29" s="56"/>
      <c r="AT29" s="59"/>
      <c r="AU29" s="58"/>
      <c r="AV29" s="58"/>
      <c r="AW29" s="58"/>
      <c r="AX29" s="59"/>
      <c r="AY29" s="62"/>
    </row>
    <row r="30" spans="1:51" s="5" customFormat="1" ht="15" x14ac:dyDescent="0.25">
      <c r="A30" s="566"/>
      <c r="B30" s="318"/>
      <c r="C30" s="462"/>
      <c r="D30" s="327" t="str">
        <f t="shared" si="2"/>
        <v>Gelbe Erbsen</v>
      </c>
      <c r="E30" s="63">
        <v>300</v>
      </c>
      <c r="F30" s="64">
        <v>6.1</v>
      </c>
      <c r="G30" s="65">
        <v>6.2</v>
      </c>
      <c r="H30" s="65">
        <v>10.446617777746004</v>
      </c>
      <c r="I30" s="63">
        <v>92</v>
      </c>
      <c r="J30" s="63">
        <v>93</v>
      </c>
      <c r="K30" s="63">
        <v>935</v>
      </c>
      <c r="L30" s="63">
        <v>150</v>
      </c>
      <c r="M30" s="63">
        <v>260</v>
      </c>
      <c r="N30" s="63"/>
      <c r="O30" s="63"/>
      <c r="P30" s="63"/>
      <c r="Q30" s="63">
        <v>74</v>
      </c>
      <c r="R30" s="63">
        <v>70</v>
      </c>
      <c r="S30" s="66">
        <v>65</v>
      </c>
      <c r="T30" s="65">
        <v>16.2</v>
      </c>
      <c r="U30" s="65">
        <v>3.3</v>
      </c>
      <c r="V30" s="65">
        <v>3.2</v>
      </c>
      <c r="W30" s="66">
        <v>23</v>
      </c>
      <c r="X30" s="69">
        <v>0.4</v>
      </c>
      <c r="Z30" s="309"/>
      <c r="AA30" s="309"/>
      <c r="AB30" s="244" t="s">
        <v>906</v>
      </c>
      <c r="AC30" s="41"/>
      <c r="AD30" s="186" t="s">
        <v>866</v>
      </c>
      <c r="AE30" s="267" t="s">
        <v>907</v>
      </c>
      <c r="AF30" s="210"/>
      <c r="AG30" s="64"/>
      <c r="AH30" s="65"/>
      <c r="AI30" s="65"/>
      <c r="AJ30" s="63"/>
      <c r="AK30" s="63"/>
      <c r="AL30" s="63"/>
      <c r="AM30" s="63"/>
      <c r="AN30" s="63"/>
      <c r="AO30" s="63"/>
      <c r="AP30" s="63"/>
      <c r="AQ30" s="63"/>
      <c r="AR30" s="63"/>
      <c r="AS30" s="63"/>
      <c r="AT30" s="66"/>
      <c r="AU30" s="65"/>
      <c r="AV30" s="65"/>
      <c r="AW30" s="65"/>
      <c r="AX30" s="66"/>
      <c r="AY30" s="69"/>
    </row>
    <row r="31" spans="1:51" s="5" customFormat="1" ht="15" x14ac:dyDescent="0.25">
      <c r="A31" s="566"/>
      <c r="B31" s="316" t="str">
        <f>IF($Y$2=1,AB32,AB33)</f>
        <v>Landsbergergemenge</v>
      </c>
      <c r="C31" s="460" t="s">
        <v>1006</v>
      </c>
      <c r="D31" s="296" t="str">
        <f t="shared" si="2"/>
        <v>früh</v>
      </c>
      <c r="E31" s="70">
        <v>100</v>
      </c>
      <c r="F31" s="71">
        <v>6.6</v>
      </c>
      <c r="G31" s="71">
        <v>6.9</v>
      </c>
      <c r="H31" s="71">
        <v>11.181830847107438</v>
      </c>
      <c r="I31" s="106">
        <v>107</v>
      </c>
      <c r="J31" s="106">
        <v>159</v>
      </c>
      <c r="K31" s="106">
        <v>880</v>
      </c>
      <c r="L31" s="106">
        <v>260</v>
      </c>
      <c r="M31" s="106">
        <v>180</v>
      </c>
      <c r="N31" s="106"/>
      <c r="O31" s="106"/>
      <c r="P31" s="106"/>
      <c r="Q31" s="106">
        <v>80</v>
      </c>
      <c r="R31" s="106">
        <v>75</v>
      </c>
      <c r="S31" s="106">
        <v>120</v>
      </c>
      <c r="T31" s="71">
        <v>9.1</v>
      </c>
      <c r="U31" s="71">
        <v>3</v>
      </c>
      <c r="V31" s="71">
        <v>1.6</v>
      </c>
      <c r="W31" s="106">
        <v>27</v>
      </c>
      <c r="X31" s="76">
        <v>0.5</v>
      </c>
      <c r="Z31" s="309"/>
      <c r="AA31" s="309"/>
      <c r="AB31" s="208"/>
      <c r="AC31" s="209"/>
      <c r="AD31" s="252" t="s">
        <v>867</v>
      </c>
      <c r="AE31" s="271" t="s">
        <v>908</v>
      </c>
      <c r="AF31" s="210"/>
      <c r="AG31" s="64"/>
      <c r="AH31" s="65"/>
      <c r="AI31" s="65"/>
      <c r="AJ31" s="63"/>
      <c r="AK31" s="63"/>
      <c r="AL31" s="63"/>
      <c r="AM31" s="63"/>
      <c r="AN31" s="63"/>
      <c r="AO31" s="63"/>
      <c r="AP31" s="63"/>
      <c r="AQ31" s="63"/>
      <c r="AR31" s="63"/>
      <c r="AS31" s="63"/>
      <c r="AT31" s="66"/>
      <c r="AU31" s="65"/>
      <c r="AV31" s="65"/>
      <c r="AW31" s="65"/>
      <c r="AX31" s="66"/>
      <c r="AY31" s="69"/>
    </row>
    <row r="32" spans="1:51" s="5" customFormat="1" ht="15" x14ac:dyDescent="0.25">
      <c r="A32" s="566"/>
      <c r="B32" s="317"/>
      <c r="C32" s="460"/>
      <c r="D32" s="296" t="str">
        <f t="shared" si="2"/>
        <v>spät</v>
      </c>
      <c r="E32" s="43">
        <v>120</v>
      </c>
      <c r="F32" s="44">
        <v>5.5</v>
      </c>
      <c r="G32" s="45">
        <v>5.6</v>
      </c>
      <c r="H32" s="45">
        <v>9.6039019858603716</v>
      </c>
      <c r="I32" s="43">
        <v>86</v>
      </c>
      <c r="J32" s="43">
        <v>93</v>
      </c>
      <c r="K32" s="43">
        <v>890</v>
      </c>
      <c r="L32" s="43">
        <v>150</v>
      </c>
      <c r="M32" s="43">
        <v>300</v>
      </c>
      <c r="N32" s="43"/>
      <c r="O32" s="43"/>
      <c r="P32" s="43"/>
      <c r="Q32" s="43">
        <v>71</v>
      </c>
      <c r="R32" s="43">
        <v>70</v>
      </c>
      <c r="S32" s="46">
        <v>110</v>
      </c>
      <c r="T32" s="45">
        <v>9.1</v>
      </c>
      <c r="U32" s="45">
        <v>3</v>
      </c>
      <c r="V32" s="45">
        <v>1.6</v>
      </c>
      <c r="W32" s="46">
        <v>27</v>
      </c>
      <c r="X32" s="50">
        <v>0.5</v>
      </c>
      <c r="Z32" s="309"/>
      <c r="AA32" s="309"/>
      <c r="AB32" s="183" t="s">
        <v>868</v>
      </c>
      <c r="AC32" s="41"/>
      <c r="AD32" s="42" t="s">
        <v>869</v>
      </c>
      <c r="AE32" s="269" t="s">
        <v>910</v>
      </c>
      <c r="AF32" s="73"/>
      <c r="AG32" s="71"/>
      <c r="AH32" s="71"/>
      <c r="AI32" s="71"/>
      <c r="AJ32" s="106"/>
      <c r="AK32" s="106"/>
      <c r="AL32" s="106"/>
      <c r="AM32" s="106"/>
      <c r="AN32" s="106"/>
      <c r="AO32" s="106"/>
      <c r="AP32" s="106"/>
      <c r="AQ32" s="106"/>
      <c r="AR32" s="106"/>
      <c r="AS32" s="106"/>
      <c r="AT32" s="106"/>
      <c r="AU32" s="71"/>
      <c r="AV32" s="71"/>
      <c r="AW32" s="71"/>
      <c r="AX32" s="106"/>
      <c r="AY32" s="76"/>
    </row>
    <row r="33" spans="1:51" s="5" customFormat="1" ht="15" x14ac:dyDescent="0.25">
      <c r="A33" s="566"/>
      <c r="B33" s="316" t="str">
        <f>IF($Y$2=1,AB34,AB35)</f>
        <v>Wickhafer</v>
      </c>
      <c r="C33" s="461" t="s">
        <v>1007</v>
      </c>
      <c r="D33" s="325" t="str">
        <f t="shared" si="2"/>
        <v>früh</v>
      </c>
      <c r="E33" s="56">
        <v>100</v>
      </c>
      <c r="F33" s="57">
        <v>6.4</v>
      </c>
      <c r="G33" s="58">
        <v>6.6</v>
      </c>
      <c r="H33" s="58">
        <v>10.778620429383009</v>
      </c>
      <c r="I33" s="56">
        <v>103</v>
      </c>
      <c r="J33" s="56">
        <v>153</v>
      </c>
      <c r="K33" s="56">
        <v>870</v>
      </c>
      <c r="L33" s="56">
        <v>250</v>
      </c>
      <c r="M33" s="56">
        <v>200</v>
      </c>
      <c r="N33" s="56"/>
      <c r="O33" s="56"/>
      <c r="P33" s="56"/>
      <c r="Q33" s="56">
        <v>78</v>
      </c>
      <c r="R33" s="56">
        <v>75</v>
      </c>
      <c r="S33" s="59">
        <v>130</v>
      </c>
      <c r="T33" s="58">
        <v>9.1</v>
      </c>
      <c r="U33" s="58" t="s">
        <v>852</v>
      </c>
      <c r="V33" s="58">
        <v>1.1000000000000001</v>
      </c>
      <c r="W33" s="59" t="s">
        <v>852</v>
      </c>
      <c r="X33" s="62" t="s">
        <v>852</v>
      </c>
      <c r="Z33" s="309"/>
      <c r="AA33" s="309"/>
      <c r="AB33" s="244" t="s">
        <v>909</v>
      </c>
      <c r="AC33" s="41"/>
      <c r="AD33" s="42" t="s">
        <v>870</v>
      </c>
      <c r="AE33" s="269" t="s">
        <v>911</v>
      </c>
      <c r="AF33" s="227"/>
      <c r="AG33" s="44"/>
      <c r="AH33" s="45"/>
      <c r="AI33" s="45"/>
      <c r="AJ33" s="43"/>
      <c r="AK33" s="43"/>
      <c r="AL33" s="43"/>
      <c r="AM33" s="43"/>
      <c r="AN33" s="43"/>
      <c r="AO33" s="43"/>
      <c r="AP33" s="43"/>
      <c r="AQ33" s="43"/>
      <c r="AR33" s="43"/>
      <c r="AS33" s="43"/>
      <c r="AT33" s="46"/>
      <c r="AU33" s="45"/>
      <c r="AV33" s="45"/>
      <c r="AW33" s="45"/>
      <c r="AX33" s="46"/>
      <c r="AY33" s="50"/>
    </row>
    <row r="34" spans="1:51" s="5" customFormat="1" ht="15" x14ac:dyDescent="0.25">
      <c r="A34" s="566"/>
      <c r="B34" s="317"/>
      <c r="C34" s="462"/>
      <c r="D34" s="327" t="str">
        <f t="shared" si="2"/>
        <v>spät</v>
      </c>
      <c r="E34" s="63">
        <v>120</v>
      </c>
      <c r="F34" s="64">
        <v>5.8</v>
      </c>
      <c r="G34" s="65">
        <v>5.9</v>
      </c>
      <c r="H34" s="65">
        <v>10.043309607438019</v>
      </c>
      <c r="I34" s="63">
        <v>94</v>
      </c>
      <c r="J34" s="63">
        <v>111</v>
      </c>
      <c r="K34" s="63">
        <v>880</v>
      </c>
      <c r="L34" s="63">
        <v>180</v>
      </c>
      <c r="M34" s="63">
        <v>260</v>
      </c>
      <c r="N34" s="63"/>
      <c r="O34" s="63"/>
      <c r="P34" s="63"/>
      <c r="Q34" s="63">
        <v>74</v>
      </c>
      <c r="R34" s="63">
        <v>70</v>
      </c>
      <c r="S34" s="66">
        <v>120</v>
      </c>
      <c r="T34" s="65">
        <v>9.1</v>
      </c>
      <c r="U34" s="65" t="s">
        <v>852</v>
      </c>
      <c r="V34" s="65">
        <v>1.1000000000000001</v>
      </c>
      <c r="W34" s="66" t="s">
        <v>852</v>
      </c>
      <c r="X34" s="69" t="s">
        <v>852</v>
      </c>
      <c r="Z34" s="309"/>
      <c r="AA34" s="309"/>
      <c r="AB34" s="184" t="s">
        <v>871</v>
      </c>
      <c r="AC34" s="54"/>
      <c r="AD34" s="185" t="s">
        <v>869</v>
      </c>
      <c r="AE34" s="270" t="s">
        <v>910</v>
      </c>
      <c r="AF34" s="207"/>
      <c r="AG34" s="57"/>
      <c r="AH34" s="58"/>
      <c r="AI34" s="58"/>
      <c r="AJ34" s="56"/>
      <c r="AK34" s="56"/>
      <c r="AL34" s="56"/>
      <c r="AM34" s="56"/>
      <c r="AN34" s="56"/>
      <c r="AO34" s="56"/>
      <c r="AP34" s="56"/>
      <c r="AQ34" s="56"/>
      <c r="AR34" s="56"/>
      <c r="AS34" s="56"/>
      <c r="AT34" s="59"/>
      <c r="AU34" s="58"/>
      <c r="AV34" s="58"/>
      <c r="AW34" s="58"/>
      <c r="AX34" s="59"/>
      <c r="AY34" s="62"/>
    </row>
    <row r="35" spans="1:51" s="5" customFormat="1" ht="15" x14ac:dyDescent="0.25">
      <c r="A35" s="566"/>
      <c r="B35" s="316" t="str">
        <f>IF($Y$2=1,AB36,AB37)</f>
        <v>Chinakohl</v>
      </c>
      <c r="C35" s="460" t="s">
        <v>1008</v>
      </c>
      <c r="D35" s="296" t="str">
        <f t="shared" si="2"/>
        <v>früh</v>
      </c>
      <c r="E35" s="70">
        <v>80</v>
      </c>
      <c r="F35" s="71">
        <v>6.4</v>
      </c>
      <c r="G35" s="71">
        <v>6.7</v>
      </c>
      <c r="H35" s="71">
        <v>10.787378702602723</v>
      </c>
      <c r="I35" s="106">
        <v>96</v>
      </c>
      <c r="J35" s="106">
        <v>122</v>
      </c>
      <c r="K35" s="106">
        <v>870</v>
      </c>
      <c r="L35" s="106">
        <v>200</v>
      </c>
      <c r="M35" s="106">
        <v>130</v>
      </c>
      <c r="N35" s="106"/>
      <c r="O35" s="106"/>
      <c r="P35" s="106"/>
      <c r="Q35" s="106">
        <v>80</v>
      </c>
      <c r="R35" s="106">
        <v>75</v>
      </c>
      <c r="S35" s="106">
        <v>130</v>
      </c>
      <c r="T35" s="71">
        <v>23</v>
      </c>
      <c r="U35" s="71" t="s">
        <v>852</v>
      </c>
      <c r="V35" s="71">
        <v>1.5</v>
      </c>
      <c r="W35" s="106" t="s">
        <v>852</v>
      </c>
      <c r="X35" s="76" t="s">
        <v>852</v>
      </c>
      <c r="Z35" s="309"/>
      <c r="AA35" s="309"/>
      <c r="AB35" s="246" t="s">
        <v>912</v>
      </c>
      <c r="AC35" s="209"/>
      <c r="AD35" s="252" t="s">
        <v>870</v>
      </c>
      <c r="AE35" s="271" t="s">
        <v>911</v>
      </c>
      <c r="AF35" s="210"/>
      <c r="AG35" s="64"/>
      <c r="AH35" s="65"/>
      <c r="AI35" s="65"/>
      <c r="AJ35" s="63"/>
      <c r="AK35" s="63"/>
      <c r="AL35" s="63"/>
      <c r="AM35" s="63"/>
      <c r="AN35" s="63"/>
      <c r="AO35" s="63"/>
      <c r="AP35" s="63"/>
      <c r="AQ35" s="63"/>
      <c r="AR35" s="63"/>
      <c r="AS35" s="63"/>
      <c r="AT35" s="66"/>
      <c r="AU35" s="65"/>
      <c r="AV35" s="65"/>
      <c r="AW35" s="65"/>
      <c r="AX35" s="66"/>
      <c r="AY35" s="69"/>
    </row>
    <row r="36" spans="1:51" s="5" customFormat="1" ht="15" x14ac:dyDescent="0.25">
      <c r="A36" s="566"/>
      <c r="B36" s="317"/>
      <c r="C36" s="460"/>
      <c r="D36" s="296" t="str">
        <f t="shared" si="2"/>
        <v>spät</v>
      </c>
      <c r="E36" s="43">
        <v>120</v>
      </c>
      <c r="F36" s="44">
        <v>6.1</v>
      </c>
      <c r="G36" s="45">
        <v>6.4</v>
      </c>
      <c r="H36" s="45">
        <v>10.379890420971075</v>
      </c>
      <c r="I36" s="43">
        <v>91</v>
      </c>
      <c r="J36" s="43">
        <v>93</v>
      </c>
      <c r="K36" s="43">
        <v>880</v>
      </c>
      <c r="L36" s="43">
        <v>150</v>
      </c>
      <c r="M36" s="43">
        <v>200</v>
      </c>
      <c r="N36" s="43"/>
      <c r="O36" s="43"/>
      <c r="P36" s="43"/>
      <c r="Q36" s="43">
        <v>78</v>
      </c>
      <c r="R36" s="43">
        <v>70</v>
      </c>
      <c r="S36" s="46">
        <v>120</v>
      </c>
      <c r="T36" s="45">
        <v>23</v>
      </c>
      <c r="U36" s="45" t="s">
        <v>852</v>
      </c>
      <c r="V36" s="45">
        <v>1.5</v>
      </c>
      <c r="W36" s="46" t="s">
        <v>852</v>
      </c>
      <c r="X36" s="50" t="s">
        <v>852</v>
      </c>
      <c r="Z36" s="309"/>
      <c r="AA36" s="309"/>
      <c r="AB36" s="183" t="s">
        <v>872</v>
      </c>
      <c r="AC36" s="41"/>
      <c r="AD36" s="42" t="s">
        <v>869</v>
      </c>
      <c r="AE36" s="269" t="s">
        <v>910</v>
      </c>
      <c r="AF36" s="73"/>
      <c r="AG36" s="71"/>
      <c r="AH36" s="71"/>
      <c r="AI36" s="71"/>
      <c r="AJ36" s="106"/>
      <c r="AK36" s="106"/>
      <c r="AL36" s="106"/>
      <c r="AM36" s="106"/>
      <c r="AN36" s="106"/>
      <c r="AO36" s="106"/>
      <c r="AP36" s="106"/>
      <c r="AQ36" s="106"/>
      <c r="AR36" s="106"/>
      <c r="AS36" s="106"/>
      <c r="AT36" s="106"/>
      <c r="AU36" s="71"/>
      <c r="AV36" s="71"/>
      <c r="AW36" s="71"/>
      <c r="AX36" s="106"/>
      <c r="AY36" s="76"/>
    </row>
    <row r="37" spans="1:51" s="5" customFormat="1" ht="15" x14ac:dyDescent="0.25">
      <c r="A37" s="566"/>
      <c r="B37" s="316" t="str">
        <f>IF($Y$2=1,AB38,AB39)</f>
        <v>Markstammkohl</v>
      </c>
      <c r="C37" s="461" t="s">
        <v>1009</v>
      </c>
      <c r="D37" s="325" t="str">
        <f t="shared" si="2"/>
        <v>früh</v>
      </c>
      <c r="E37" s="56">
        <v>100</v>
      </c>
      <c r="F37" s="57">
        <v>6.4</v>
      </c>
      <c r="G37" s="58">
        <v>6.7</v>
      </c>
      <c r="H37" s="58">
        <v>10.699500304498271</v>
      </c>
      <c r="I37" s="56">
        <v>92</v>
      </c>
      <c r="J37" s="56">
        <v>110</v>
      </c>
      <c r="K37" s="56">
        <v>850</v>
      </c>
      <c r="L37" s="56">
        <v>180</v>
      </c>
      <c r="M37" s="56">
        <v>130</v>
      </c>
      <c r="N37" s="56"/>
      <c r="O37" s="56"/>
      <c r="P37" s="56"/>
      <c r="Q37" s="56">
        <v>82</v>
      </c>
      <c r="R37" s="56">
        <v>75</v>
      </c>
      <c r="S37" s="59">
        <v>150</v>
      </c>
      <c r="T37" s="58">
        <v>24</v>
      </c>
      <c r="U37" s="58">
        <v>3.5</v>
      </c>
      <c r="V37" s="58">
        <v>1.5</v>
      </c>
      <c r="W37" s="59">
        <v>29</v>
      </c>
      <c r="X37" s="62">
        <v>1.7</v>
      </c>
      <c r="Z37" s="309"/>
      <c r="AA37" s="309"/>
      <c r="AB37" s="244" t="s">
        <v>913</v>
      </c>
      <c r="AC37" s="41"/>
      <c r="AD37" s="42" t="s">
        <v>870</v>
      </c>
      <c r="AE37" s="269" t="s">
        <v>911</v>
      </c>
      <c r="AF37" s="227"/>
      <c r="AG37" s="44"/>
      <c r="AH37" s="45"/>
      <c r="AI37" s="45"/>
      <c r="AJ37" s="43"/>
      <c r="AK37" s="43"/>
      <c r="AL37" s="43"/>
      <c r="AM37" s="43"/>
      <c r="AN37" s="43"/>
      <c r="AO37" s="43"/>
      <c r="AP37" s="43"/>
      <c r="AQ37" s="43"/>
      <c r="AR37" s="43"/>
      <c r="AS37" s="43"/>
      <c r="AT37" s="46"/>
      <c r="AU37" s="45"/>
      <c r="AV37" s="45"/>
      <c r="AW37" s="45"/>
      <c r="AX37" s="46"/>
      <c r="AY37" s="50"/>
    </row>
    <row r="38" spans="1:51" s="5" customFormat="1" ht="15" x14ac:dyDescent="0.25">
      <c r="A38" s="566"/>
      <c r="B38" s="317"/>
      <c r="C38" s="462"/>
      <c r="D38" s="327" t="str">
        <f t="shared" si="2"/>
        <v>spät</v>
      </c>
      <c r="E38" s="63">
        <v>150</v>
      </c>
      <c r="F38" s="64">
        <v>6.1</v>
      </c>
      <c r="G38" s="65">
        <v>6.3</v>
      </c>
      <c r="H38" s="65">
        <v>10.258940000000001</v>
      </c>
      <c r="I38" s="63">
        <v>85</v>
      </c>
      <c r="J38" s="63">
        <v>74</v>
      </c>
      <c r="K38" s="63">
        <v>860</v>
      </c>
      <c r="L38" s="63">
        <v>120</v>
      </c>
      <c r="M38" s="63">
        <v>200</v>
      </c>
      <c r="N38" s="63"/>
      <c r="O38" s="63"/>
      <c r="P38" s="63"/>
      <c r="Q38" s="63">
        <v>79</v>
      </c>
      <c r="R38" s="63">
        <v>70</v>
      </c>
      <c r="S38" s="66">
        <v>140</v>
      </c>
      <c r="T38" s="65">
        <v>24</v>
      </c>
      <c r="U38" s="65">
        <v>3.5</v>
      </c>
      <c r="V38" s="65">
        <v>1.5</v>
      </c>
      <c r="W38" s="66">
        <v>29</v>
      </c>
      <c r="X38" s="69">
        <v>1.7</v>
      </c>
      <c r="Z38" s="309"/>
      <c r="AA38" s="309"/>
      <c r="AB38" s="184" t="s">
        <v>873</v>
      </c>
      <c r="AC38" s="54"/>
      <c r="AD38" s="185" t="s">
        <v>869</v>
      </c>
      <c r="AE38" s="270" t="s">
        <v>910</v>
      </c>
      <c r="AF38" s="207"/>
      <c r="AG38" s="57"/>
      <c r="AH38" s="58"/>
      <c r="AI38" s="58"/>
      <c r="AJ38" s="56"/>
      <c r="AK38" s="56"/>
      <c r="AL38" s="56"/>
      <c r="AM38" s="56"/>
      <c r="AN38" s="56"/>
      <c r="AO38" s="56"/>
      <c r="AP38" s="56"/>
      <c r="AQ38" s="56"/>
      <c r="AR38" s="56"/>
      <c r="AS38" s="56"/>
      <c r="AT38" s="59"/>
      <c r="AU38" s="58"/>
      <c r="AV38" s="58"/>
      <c r="AW38" s="58"/>
      <c r="AX38" s="59"/>
      <c r="AY38" s="62"/>
    </row>
    <row r="39" spans="1:51" s="5" customFormat="1" ht="15" x14ac:dyDescent="0.25">
      <c r="A39" s="566"/>
      <c r="B39" s="316" t="str">
        <f>IF($Y$2=1,AB40,AB41)</f>
        <v>Raps</v>
      </c>
      <c r="C39" s="460" t="s">
        <v>1010</v>
      </c>
      <c r="D39" s="296" t="str">
        <f t="shared" si="2"/>
        <v>früh</v>
      </c>
      <c r="E39" s="70">
        <v>100</v>
      </c>
      <c r="F39" s="71">
        <v>6.3</v>
      </c>
      <c r="G39" s="71">
        <v>6.6</v>
      </c>
      <c r="H39" s="71">
        <v>10.570172970521542</v>
      </c>
      <c r="I39" s="106">
        <v>94</v>
      </c>
      <c r="J39" s="106">
        <v>122</v>
      </c>
      <c r="K39" s="106">
        <v>840</v>
      </c>
      <c r="L39" s="106">
        <v>200</v>
      </c>
      <c r="M39" s="106">
        <v>160</v>
      </c>
      <c r="N39" s="106"/>
      <c r="O39" s="106"/>
      <c r="P39" s="106"/>
      <c r="Q39" s="106">
        <v>81</v>
      </c>
      <c r="R39" s="106">
        <v>75</v>
      </c>
      <c r="S39" s="106">
        <v>160</v>
      </c>
      <c r="T39" s="71">
        <v>20</v>
      </c>
      <c r="U39" s="71">
        <v>4.5999999999999996</v>
      </c>
      <c r="V39" s="71">
        <v>1.9</v>
      </c>
      <c r="W39" s="106">
        <v>32</v>
      </c>
      <c r="X39" s="76">
        <v>1.3</v>
      </c>
      <c r="Z39" s="309"/>
      <c r="AA39" s="309"/>
      <c r="AB39" s="246" t="s">
        <v>914</v>
      </c>
      <c r="AC39" s="209"/>
      <c r="AD39" s="252" t="s">
        <v>870</v>
      </c>
      <c r="AE39" s="271" t="s">
        <v>911</v>
      </c>
      <c r="AF39" s="210"/>
      <c r="AG39" s="64"/>
      <c r="AH39" s="65"/>
      <c r="AI39" s="65"/>
      <c r="AJ39" s="63"/>
      <c r="AK39" s="63"/>
      <c r="AL39" s="63"/>
      <c r="AM39" s="63"/>
      <c r="AN39" s="63"/>
      <c r="AO39" s="63"/>
      <c r="AP39" s="63"/>
      <c r="AQ39" s="63"/>
      <c r="AR39" s="63"/>
      <c r="AS39" s="63"/>
      <c r="AT39" s="66"/>
      <c r="AU39" s="65"/>
      <c r="AV39" s="65"/>
      <c r="AW39" s="65"/>
      <c r="AX39" s="66"/>
      <c r="AY39" s="69"/>
    </row>
    <row r="40" spans="1:51" s="5" customFormat="1" ht="15" x14ac:dyDescent="0.25">
      <c r="A40" s="566"/>
      <c r="B40" s="317"/>
      <c r="C40" s="460"/>
      <c r="D40" s="296" t="str">
        <f t="shared" si="2"/>
        <v>spät</v>
      </c>
      <c r="E40" s="43">
        <v>130</v>
      </c>
      <c r="F40" s="44">
        <v>5.7</v>
      </c>
      <c r="G40" s="45">
        <v>5.9</v>
      </c>
      <c r="H40" s="45">
        <v>9.796207179556518</v>
      </c>
      <c r="I40" s="43">
        <v>88</v>
      </c>
      <c r="J40" s="43">
        <v>93</v>
      </c>
      <c r="K40" s="43">
        <v>860</v>
      </c>
      <c r="L40" s="43">
        <v>150</v>
      </c>
      <c r="M40" s="43">
        <v>250</v>
      </c>
      <c r="N40" s="43"/>
      <c r="O40" s="43"/>
      <c r="P40" s="43"/>
      <c r="Q40" s="43">
        <v>75</v>
      </c>
      <c r="R40" s="43">
        <v>70</v>
      </c>
      <c r="S40" s="46">
        <v>140</v>
      </c>
      <c r="T40" s="45">
        <v>20</v>
      </c>
      <c r="U40" s="45">
        <v>4.5999999999999996</v>
      </c>
      <c r="V40" s="45">
        <v>1.9</v>
      </c>
      <c r="W40" s="46">
        <v>32</v>
      </c>
      <c r="X40" s="50">
        <v>1.3</v>
      </c>
      <c r="Z40" s="309"/>
      <c r="AA40" s="309"/>
      <c r="AB40" s="183" t="s">
        <v>874</v>
      </c>
      <c r="AC40" s="41"/>
      <c r="AD40" s="42" t="s">
        <v>875</v>
      </c>
      <c r="AE40" s="269" t="s">
        <v>910</v>
      </c>
      <c r="AF40" s="73"/>
      <c r="AG40" s="71"/>
      <c r="AH40" s="71"/>
      <c r="AI40" s="71"/>
      <c r="AJ40" s="106"/>
      <c r="AK40" s="106"/>
      <c r="AL40" s="106"/>
      <c r="AM40" s="106"/>
      <c r="AN40" s="106"/>
      <c r="AO40" s="106"/>
      <c r="AP40" s="106"/>
      <c r="AQ40" s="106"/>
      <c r="AR40" s="106"/>
      <c r="AS40" s="106"/>
      <c r="AT40" s="106"/>
      <c r="AU40" s="71"/>
      <c r="AV40" s="71"/>
      <c r="AW40" s="71"/>
      <c r="AX40" s="106"/>
      <c r="AY40" s="76"/>
    </row>
    <row r="41" spans="1:51" s="5" customFormat="1" ht="15" x14ac:dyDescent="0.25">
      <c r="A41" s="566"/>
      <c r="B41" s="316" t="str">
        <f>IF($Y$2=1,AB42,AB43)</f>
        <v>Winterrübsen</v>
      </c>
      <c r="C41" s="461" t="s">
        <v>1011</v>
      </c>
      <c r="D41" s="325" t="str">
        <f t="shared" si="2"/>
        <v>früh</v>
      </c>
      <c r="E41" s="56">
        <v>100</v>
      </c>
      <c r="F41" s="57">
        <v>6.4</v>
      </c>
      <c r="G41" s="58">
        <v>6.7</v>
      </c>
      <c r="H41" s="58">
        <v>10.734399840830449</v>
      </c>
      <c r="I41" s="56">
        <v>97</v>
      </c>
      <c r="J41" s="56">
        <v>128</v>
      </c>
      <c r="K41" s="56">
        <v>850</v>
      </c>
      <c r="L41" s="56">
        <v>210</v>
      </c>
      <c r="M41" s="56">
        <v>150</v>
      </c>
      <c r="N41" s="56"/>
      <c r="O41" s="56"/>
      <c r="P41" s="56"/>
      <c r="Q41" s="56">
        <v>81</v>
      </c>
      <c r="R41" s="56">
        <v>75</v>
      </c>
      <c r="S41" s="59">
        <v>150</v>
      </c>
      <c r="T41" s="58">
        <v>15</v>
      </c>
      <c r="U41" s="58">
        <v>5</v>
      </c>
      <c r="V41" s="58">
        <v>1.9</v>
      </c>
      <c r="W41" s="59">
        <v>27</v>
      </c>
      <c r="X41" s="62" t="s">
        <v>852</v>
      </c>
      <c r="Z41" s="309"/>
      <c r="AA41" s="309"/>
      <c r="AB41" s="244" t="s">
        <v>915</v>
      </c>
      <c r="AC41" s="41"/>
      <c r="AD41" s="42" t="s">
        <v>848</v>
      </c>
      <c r="AE41" s="269" t="s">
        <v>911</v>
      </c>
      <c r="AF41" s="227"/>
      <c r="AG41" s="44"/>
      <c r="AH41" s="45"/>
      <c r="AI41" s="45"/>
      <c r="AJ41" s="43"/>
      <c r="AK41" s="43"/>
      <c r="AL41" s="43"/>
      <c r="AM41" s="43"/>
      <c r="AN41" s="43"/>
      <c r="AO41" s="43"/>
      <c r="AP41" s="43"/>
      <c r="AQ41" s="43"/>
      <c r="AR41" s="43"/>
      <c r="AS41" s="43"/>
      <c r="AT41" s="46"/>
      <c r="AU41" s="45"/>
      <c r="AV41" s="45"/>
      <c r="AW41" s="45"/>
      <c r="AX41" s="46"/>
      <c r="AY41" s="50"/>
    </row>
    <row r="42" spans="1:51" s="5" customFormat="1" ht="15" x14ac:dyDescent="0.25">
      <c r="A42" s="566"/>
      <c r="B42" s="317"/>
      <c r="C42" s="462"/>
      <c r="D42" s="327" t="str">
        <f t="shared" si="2"/>
        <v>spät</v>
      </c>
      <c r="E42" s="63">
        <v>120</v>
      </c>
      <c r="F42" s="64">
        <v>6.1</v>
      </c>
      <c r="G42" s="65">
        <v>6.3</v>
      </c>
      <c r="H42" s="65">
        <v>10.32578876469811</v>
      </c>
      <c r="I42" s="63">
        <v>93</v>
      </c>
      <c r="J42" s="63">
        <v>99</v>
      </c>
      <c r="K42" s="63">
        <v>870</v>
      </c>
      <c r="L42" s="63">
        <v>160</v>
      </c>
      <c r="M42" s="63">
        <v>250</v>
      </c>
      <c r="N42" s="63"/>
      <c r="O42" s="63"/>
      <c r="P42" s="63"/>
      <c r="Q42" s="63">
        <v>78</v>
      </c>
      <c r="R42" s="63">
        <v>70</v>
      </c>
      <c r="S42" s="66">
        <v>130</v>
      </c>
      <c r="T42" s="65">
        <v>15</v>
      </c>
      <c r="U42" s="65">
        <v>5</v>
      </c>
      <c r="V42" s="65">
        <v>1.9</v>
      </c>
      <c r="W42" s="66">
        <v>27</v>
      </c>
      <c r="X42" s="69" t="s">
        <v>852</v>
      </c>
      <c r="Z42" s="309"/>
      <c r="AA42" s="309"/>
      <c r="AB42" s="184" t="s">
        <v>876</v>
      </c>
      <c r="AC42" s="54"/>
      <c r="AD42" s="185" t="s">
        <v>875</v>
      </c>
      <c r="AE42" s="270" t="s">
        <v>910</v>
      </c>
      <c r="AF42" s="207"/>
      <c r="AG42" s="57"/>
      <c r="AH42" s="58"/>
      <c r="AI42" s="58"/>
      <c r="AJ42" s="56"/>
      <c r="AK42" s="56"/>
      <c r="AL42" s="56"/>
      <c r="AM42" s="56"/>
      <c r="AN42" s="56"/>
      <c r="AO42" s="56"/>
      <c r="AP42" s="56"/>
      <c r="AQ42" s="56"/>
      <c r="AR42" s="56"/>
      <c r="AS42" s="56"/>
      <c r="AT42" s="59"/>
      <c r="AU42" s="58"/>
      <c r="AV42" s="58"/>
      <c r="AW42" s="58"/>
      <c r="AX42" s="59"/>
      <c r="AY42" s="62"/>
    </row>
    <row r="43" spans="1:51" s="5" customFormat="1" ht="15" x14ac:dyDescent="0.25">
      <c r="A43" s="566"/>
      <c r="B43" s="316" t="str">
        <f>IF($Y$2=1,AB44,AB45)</f>
        <v>Sonnenblumen</v>
      </c>
      <c r="C43" s="460" t="s">
        <v>1012</v>
      </c>
      <c r="D43" s="296" t="str">
        <f t="shared" si="2"/>
        <v>vor Blüte</v>
      </c>
      <c r="E43" s="70">
        <v>100</v>
      </c>
      <c r="F43" s="71">
        <v>5.9</v>
      </c>
      <c r="G43" s="71">
        <v>6.1</v>
      </c>
      <c r="H43" s="71">
        <v>9.9877759307958485</v>
      </c>
      <c r="I43" s="106">
        <v>90</v>
      </c>
      <c r="J43" s="106">
        <v>99</v>
      </c>
      <c r="K43" s="106">
        <v>850</v>
      </c>
      <c r="L43" s="106">
        <v>160</v>
      </c>
      <c r="M43" s="106">
        <v>150</v>
      </c>
      <c r="N43" s="106"/>
      <c r="O43" s="106"/>
      <c r="P43" s="106"/>
      <c r="Q43" s="106">
        <v>77</v>
      </c>
      <c r="R43" s="106">
        <v>70</v>
      </c>
      <c r="S43" s="106">
        <v>150</v>
      </c>
      <c r="T43" s="71">
        <v>18</v>
      </c>
      <c r="U43" s="71">
        <v>2.4</v>
      </c>
      <c r="V43" s="71">
        <v>2.9</v>
      </c>
      <c r="W43" s="106">
        <v>39</v>
      </c>
      <c r="X43" s="76">
        <v>0.4</v>
      </c>
      <c r="Z43" s="309"/>
      <c r="AA43" s="309"/>
      <c r="AB43" s="246" t="s">
        <v>916</v>
      </c>
      <c r="AC43" s="209"/>
      <c r="AD43" s="252" t="s">
        <v>848</v>
      </c>
      <c r="AE43" s="271" t="s">
        <v>911</v>
      </c>
      <c r="AF43" s="210"/>
      <c r="AG43" s="64"/>
      <c r="AH43" s="65"/>
      <c r="AI43" s="65"/>
      <c r="AJ43" s="63"/>
      <c r="AK43" s="63"/>
      <c r="AL43" s="63"/>
      <c r="AM43" s="63"/>
      <c r="AN43" s="63"/>
      <c r="AO43" s="63"/>
      <c r="AP43" s="63"/>
      <c r="AQ43" s="63"/>
      <c r="AR43" s="63"/>
      <c r="AS43" s="63"/>
      <c r="AT43" s="66"/>
      <c r="AU43" s="65"/>
      <c r="AV43" s="65"/>
      <c r="AW43" s="65"/>
      <c r="AX43" s="66"/>
      <c r="AY43" s="69"/>
    </row>
    <row r="44" spans="1:51" s="5" customFormat="1" ht="15" x14ac:dyDescent="0.25">
      <c r="A44" s="566"/>
      <c r="B44" s="317"/>
      <c r="C44" s="460"/>
      <c r="D44" s="296" t="str">
        <f t="shared" si="2"/>
        <v>Blüte</v>
      </c>
      <c r="E44" s="43">
        <v>140</v>
      </c>
      <c r="F44" s="44">
        <v>4.9000000000000004</v>
      </c>
      <c r="G44" s="45">
        <v>4.8</v>
      </c>
      <c r="H44" s="45">
        <v>8.5707599999999999</v>
      </c>
      <c r="I44" s="43">
        <v>74</v>
      </c>
      <c r="J44" s="43">
        <v>74</v>
      </c>
      <c r="K44" s="43">
        <v>860</v>
      </c>
      <c r="L44" s="43">
        <v>120</v>
      </c>
      <c r="M44" s="43">
        <v>250</v>
      </c>
      <c r="N44" s="43"/>
      <c r="O44" s="43"/>
      <c r="P44" s="43"/>
      <c r="Q44" s="43">
        <v>66</v>
      </c>
      <c r="R44" s="43">
        <v>70</v>
      </c>
      <c r="S44" s="46">
        <v>140</v>
      </c>
      <c r="T44" s="45">
        <v>18</v>
      </c>
      <c r="U44" s="45">
        <v>2.4</v>
      </c>
      <c r="V44" s="45">
        <v>2.9</v>
      </c>
      <c r="W44" s="46">
        <v>39</v>
      </c>
      <c r="X44" s="50">
        <v>0.4</v>
      </c>
      <c r="Z44" s="309"/>
      <c r="AA44" s="309"/>
      <c r="AB44" s="183" t="s">
        <v>877</v>
      </c>
      <c r="AC44" s="41"/>
      <c r="AD44" s="42" t="s">
        <v>863</v>
      </c>
      <c r="AE44" s="269" t="s">
        <v>904</v>
      </c>
      <c r="AF44" s="73"/>
      <c r="AG44" s="71"/>
      <c r="AH44" s="71"/>
      <c r="AI44" s="71"/>
      <c r="AJ44" s="106"/>
      <c r="AK44" s="106"/>
      <c r="AL44" s="106"/>
      <c r="AM44" s="106"/>
      <c r="AN44" s="106"/>
      <c r="AO44" s="106"/>
      <c r="AP44" s="106"/>
      <c r="AQ44" s="106"/>
      <c r="AR44" s="106"/>
      <c r="AS44" s="106"/>
      <c r="AT44" s="106"/>
      <c r="AU44" s="71"/>
      <c r="AV44" s="71"/>
      <c r="AW44" s="71"/>
      <c r="AX44" s="106"/>
      <c r="AY44" s="76"/>
    </row>
    <row r="45" spans="1:51" s="5" customFormat="1" ht="15" x14ac:dyDescent="0.25">
      <c r="A45" s="566"/>
      <c r="B45" s="316" t="str">
        <f>IF($Y$2=1,AB46,AB47)</f>
        <v>Rübenblätter</v>
      </c>
      <c r="C45" s="461" t="s">
        <v>1013</v>
      </c>
      <c r="D45" s="325" t="str">
        <f t="shared" si="2"/>
        <v>ohne Köpfe</v>
      </c>
      <c r="E45" s="56">
        <v>130</v>
      </c>
      <c r="F45" s="57">
        <v>6.1</v>
      </c>
      <c r="G45" s="58">
        <v>6.4</v>
      </c>
      <c r="H45" s="58">
        <v>10.248206781677574</v>
      </c>
      <c r="I45" s="56">
        <v>87</v>
      </c>
      <c r="J45" s="56">
        <v>98</v>
      </c>
      <c r="K45" s="56">
        <v>820</v>
      </c>
      <c r="L45" s="56">
        <v>160</v>
      </c>
      <c r="M45" s="56">
        <v>130</v>
      </c>
      <c r="N45" s="56"/>
      <c r="O45" s="56"/>
      <c r="P45" s="56"/>
      <c r="Q45" s="56">
        <v>82</v>
      </c>
      <c r="R45" s="56">
        <v>75</v>
      </c>
      <c r="S45" s="59">
        <v>180</v>
      </c>
      <c r="T45" s="58">
        <v>21</v>
      </c>
      <c r="U45" s="58">
        <v>2.8</v>
      </c>
      <c r="V45" s="58">
        <v>5</v>
      </c>
      <c r="W45" s="59">
        <v>46</v>
      </c>
      <c r="X45" s="62">
        <v>7.2</v>
      </c>
      <c r="Z45" s="309"/>
      <c r="AA45" s="309"/>
      <c r="AB45" s="244" t="s">
        <v>917</v>
      </c>
      <c r="AC45" s="41"/>
      <c r="AD45" s="42" t="s">
        <v>848</v>
      </c>
      <c r="AE45" s="269" t="s">
        <v>891</v>
      </c>
      <c r="AF45" s="227"/>
      <c r="AG45" s="44"/>
      <c r="AH45" s="45"/>
      <c r="AI45" s="45"/>
      <c r="AJ45" s="43"/>
      <c r="AK45" s="43"/>
      <c r="AL45" s="43"/>
      <c r="AM45" s="43"/>
      <c r="AN45" s="43"/>
      <c r="AO45" s="43"/>
      <c r="AP45" s="43"/>
      <c r="AQ45" s="43"/>
      <c r="AR45" s="43"/>
      <c r="AS45" s="43"/>
      <c r="AT45" s="46"/>
      <c r="AU45" s="45"/>
      <c r="AV45" s="45"/>
      <c r="AW45" s="45"/>
      <c r="AX45" s="46"/>
      <c r="AY45" s="50"/>
    </row>
    <row r="46" spans="1:51" s="5" customFormat="1" ht="15.75" thickBot="1" x14ac:dyDescent="0.3">
      <c r="A46" s="568"/>
      <c r="B46" s="266"/>
      <c r="C46" s="463"/>
      <c r="D46" s="332" t="str">
        <f t="shared" si="2"/>
        <v>mit Köpfen</v>
      </c>
      <c r="E46" s="112">
        <v>140</v>
      </c>
      <c r="F46" s="213">
        <v>6.2</v>
      </c>
      <c r="G46" s="111">
        <v>6.6</v>
      </c>
      <c r="H46" s="111">
        <v>10.372048744794766</v>
      </c>
      <c r="I46" s="112">
        <v>85</v>
      </c>
      <c r="J46" s="112">
        <v>85</v>
      </c>
      <c r="K46" s="112">
        <v>820</v>
      </c>
      <c r="L46" s="112">
        <v>140</v>
      </c>
      <c r="M46" s="112">
        <v>120</v>
      </c>
      <c r="N46" s="112"/>
      <c r="O46" s="112"/>
      <c r="P46" s="112"/>
      <c r="Q46" s="112">
        <v>84</v>
      </c>
      <c r="R46" s="112">
        <v>75</v>
      </c>
      <c r="S46" s="214">
        <v>180</v>
      </c>
      <c r="T46" s="111">
        <v>12.4</v>
      </c>
      <c r="U46" s="111">
        <v>2.5</v>
      </c>
      <c r="V46" s="111">
        <v>4.8</v>
      </c>
      <c r="W46" s="214">
        <v>35</v>
      </c>
      <c r="X46" s="114">
        <v>9.5</v>
      </c>
      <c r="Z46" s="309"/>
      <c r="AA46" s="309"/>
      <c r="AB46" s="184" t="s">
        <v>878</v>
      </c>
      <c r="AC46" s="54"/>
      <c r="AD46" s="185" t="s">
        <v>879</v>
      </c>
      <c r="AE46" s="270" t="s">
        <v>919</v>
      </c>
      <c r="AF46" s="207"/>
      <c r="AG46" s="57"/>
      <c r="AH46" s="58"/>
      <c r="AI46" s="58"/>
      <c r="AJ46" s="56"/>
      <c r="AK46" s="56"/>
      <c r="AL46" s="56"/>
      <c r="AM46" s="56"/>
      <c r="AN46" s="56"/>
      <c r="AO46" s="56"/>
      <c r="AP46" s="56"/>
      <c r="AQ46" s="56"/>
      <c r="AR46" s="56"/>
      <c r="AS46" s="56"/>
      <c r="AT46" s="59"/>
      <c r="AU46" s="58"/>
      <c r="AV46" s="58"/>
      <c r="AW46" s="58"/>
      <c r="AX46" s="59"/>
      <c r="AY46" s="62"/>
    </row>
    <row r="47" spans="1:51" s="150" customFormat="1" ht="12.75" customHeight="1" thickBot="1" x14ac:dyDescent="0.3">
      <c r="A47" s="575" t="str">
        <f>IF($Y$2=1,Z48,AA48)</f>
        <v>Silagen Verschiedene</v>
      </c>
      <c r="B47" s="300" t="str">
        <f>IF($Y$2=1,AB48,AB49)</f>
        <v>Hafer</v>
      </c>
      <c r="C47" s="465" t="s">
        <v>1014</v>
      </c>
      <c r="D47" s="324" t="str">
        <f t="shared" si="2"/>
        <v>im Schossen</v>
      </c>
      <c r="E47" s="32">
        <v>170</v>
      </c>
      <c r="F47" s="33">
        <v>5.8</v>
      </c>
      <c r="G47" s="33">
        <v>5.9</v>
      </c>
      <c r="H47" s="33">
        <v>9.9043575235404901</v>
      </c>
      <c r="I47" s="216">
        <v>67</v>
      </c>
      <c r="J47" s="216">
        <v>84</v>
      </c>
      <c r="K47" s="216">
        <v>885</v>
      </c>
      <c r="L47" s="216">
        <v>145</v>
      </c>
      <c r="M47" s="216">
        <v>265</v>
      </c>
      <c r="N47" s="216"/>
      <c r="O47" s="216"/>
      <c r="P47" s="216"/>
      <c r="Q47" s="216">
        <v>74</v>
      </c>
      <c r="R47" s="216">
        <v>78</v>
      </c>
      <c r="S47" s="216">
        <v>115</v>
      </c>
      <c r="T47" s="33">
        <v>4.9000000000000004</v>
      </c>
      <c r="U47" s="33">
        <v>3.1</v>
      </c>
      <c r="V47" s="33" t="s">
        <v>852</v>
      </c>
      <c r="W47" s="216">
        <v>30</v>
      </c>
      <c r="X47" s="38" t="s">
        <v>852</v>
      </c>
      <c r="Z47" s="310"/>
      <c r="AA47" s="310"/>
      <c r="AB47" s="266" t="s">
        <v>918</v>
      </c>
      <c r="AC47" s="91"/>
      <c r="AD47" s="254" t="s">
        <v>880</v>
      </c>
      <c r="AE47" s="268" t="s">
        <v>920</v>
      </c>
      <c r="AF47" s="212"/>
      <c r="AG47" s="213"/>
      <c r="AH47" s="111"/>
      <c r="AI47" s="111"/>
      <c r="AJ47" s="112"/>
      <c r="AK47" s="112"/>
      <c r="AL47" s="112"/>
      <c r="AM47" s="112"/>
      <c r="AN47" s="112"/>
      <c r="AO47" s="112"/>
      <c r="AP47" s="112"/>
      <c r="AQ47" s="112"/>
      <c r="AR47" s="112"/>
      <c r="AS47" s="112"/>
      <c r="AT47" s="214"/>
      <c r="AU47" s="111"/>
      <c r="AV47" s="111"/>
      <c r="AW47" s="111"/>
      <c r="AX47" s="214"/>
      <c r="AY47" s="114"/>
    </row>
    <row r="48" spans="1:51" s="150" customFormat="1" ht="15.75" customHeight="1" x14ac:dyDescent="0.25">
      <c r="A48" s="570"/>
      <c r="B48" s="322"/>
      <c r="C48" s="466"/>
      <c r="D48" s="331" t="str">
        <f t="shared" si="2"/>
        <v>Rispenschieben</v>
      </c>
      <c r="E48" s="43">
        <v>220</v>
      </c>
      <c r="F48" s="44">
        <v>4.9000000000000004</v>
      </c>
      <c r="G48" s="45">
        <v>4.8</v>
      </c>
      <c r="H48" s="45">
        <v>8.7844250000000006</v>
      </c>
      <c r="I48" s="43">
        <v>56</v>
      </c>
      <c r="J48" s="43">
        <v>61</v>
      </c>
      <c r="K48" s="43">
        <v>895</v>
      </c>
      <c r="L48" s="43">
        <v>105</v>
      </c>
      <c r="M48" s="43">
        <v>325</v>
      </c>
      <c r="N48" s="43"/>
      <c r="O48" s="43"/>
      <c r="P48" s="43"/>
      <c r="Q48" s="43">
        <v>65</v>
      </c>
      <c r="R48" s="43">
        <v>75</v>
      </c>
      <c r="S48" s="46">
        <v>105</v>
      </c>
      <c r="T48" s="45">
        <v>4.9000000000000004</v>
      </c>
      <c r="U48" s="45">
        <v>3</v>
      </c>
      <c r="V48" s="45" t="s">
        <v>852</v>
      </c>
      <c r="W48" s="46">
        <v>26</v>
      </c>
      <c r="X48" s="50" t="s">
        <v>852</v>
      </c>
      <c r="Z48" s="311" t="s">
        <v>881</v>
      </c>
      <c r="AA48" s="311" t="s">
        <v>921</v>
      </c>
      <c r="AB48" s="217" t="s">
        <v>844</v>
      </c>
      <c r="AC48" s="132"/>
      <c r="AD48" s="215" t="s">
        <v>845</v>
      </c>
      <c r="AE48" s="179" t="s">
        <v>888</v>
      </c>
      <c r="AF48" s="35"/>
      <c r="AG48" s="33"/>
      <c r="AH48" s="33"/>
      <c r="AI48" s="33"/>
      <c r="AJ48" s="216"/>
      <c r="AK48" s="216"/>
      <c r="AL48" s="216"/>
      <c r="AM48" s="216"/>
      <c r="AN48" s="216"/>
      <c r="AO48" s="216"/>
      <c r="AP48" s="216"/>
      <c r="AQ48" s="216"/>
      <c r="AR48" s="216"/>
      <c r="AS48" s="216"/>
      <c r="AT48" s="216"/>
      <c r="AU48" s="33"/>
      <c r="AV48" s="33"/>
      <c r="AW48" s="33"/>
      <c r="AX48" s="216"/>
      <c r="AY48" s="38"/>
    </row>
    <row r="49" spans="1:51" s="150" customFormat="1" ht="15" x14ac:dyDescent="0.25">
      <c r="A49" s="570"/>
      <c r="B49" s="321" t="str">
        <f>IF($Y$2=1,AB50,AB51)</f>
        <v>Weizen</v>
      </c>
      <c r="C49" s="467" t="s">
        <v>1015</v>
      </c>
      <c r="D49" s="326" t="str">
        <f t="shared" si="2"/>
        <v>Milchreife</v>
      </c>
      <c r="E49" s="56">
        <v>300</v>
      </c>
      <c r="F49" s="57">
        <v>5</v>
      </c>
      <c r="G49" s="58">
        <v>4.9000000000000004</v>
      </c>
      <c r="H49" s="58">
        <v>8.8908799999999992</v>
      </c>
      <c r="I49" s="56">
        <v>53</v>
      </c>
      <c r="J49" s="56">
        <v>47</v>
      </c>
      <c r="K49" s="56">
        <v>920</v>
      </c>
      <c r="L49" s="56">
        <v>80</v>
      </c>
      <c r="M49" s="56">
        <v>325</v>
      </c>
      <c r="N49" s="56"/>
      <c r="O49" s="56"/>
      <c r="P49" s="56"/>
      <c r="Q49" s="56">
        <v>64</v>
      </c>
      <c r="R49" s="56">
        <v>75</v>
      </c>
      <c r="S49" s="59">
        <v>80</v>
      </c>
      <c r="T49" s="58">
        <v>2.6</v>
      </c>
      <c r="U49" s="58">
        <v>2.2999999999999998</v>
      </c>
      <c r="V49" s="58">
        <v>1.3</v>
      </c>
      <c r="W49" s="59">
        <v>18</v>
      </c>
      <c r="X49" s="62">
        <v>2.2999999999999998</v>
      </c>
      <c r="Z49" s="312"/>
      <c r="AA49" s="312"/>
      <c r="AB49" s="272" t="s">
        <v>887</v>
      </c>
      <c r="AC49" s="116"/>
      <c r="AD49" s="205" t="s">
        <v>846</v>
      </c>
      <c r="AE49" s="276" t="s">
        <v>889</v>
      </c>
      <c r="AF49" s="43"/>
      <c r="AG49" s="44"/>
      <c r="AH49" s="45"/>
      <c r="AI49" s="45"/>
      <c r="AJ49" s="43"/>
      <c r="AK49" s="43"/>
      <c r="AL49" s="43"/>
      <c r="AM49" s="43"/>
      <c r="AN49" s="43"/>
      <c r="AO49" s="43"/>
      <c r="AP49" s="43"/>
      <c r="AQ49" s="43"/>
      <c r="AR49" s="43"/>
      <c r="AS49" s="43"/>
      <c r="AT49" s="46"/>
      <c r="AU49" s="45"/>
      <c r="AV49" s="45"/>
      <c r="AW49" s="45"/>
      <c r="AX49" s="46"/>
      <c r="AY49" s="50"/>
    </row>
    <row r="50" spans="1:51" s="150" customFormat="1" ht="15" x14ac:dyDescent="0.25">
      <c r="A50" s="570"/>
      <c r="B50" s="322"/>
      <c r="C50" s="468"/>
      <c r="D50" s="327" t="str">
        <f t="shared" si="2"/>
        <v>Teigreife</v>
      </c>
      <c r="E50" s="63">
        <v>400</v>
      </c>
      <c r="F50" s="64">
        <v>4.5</v>
      </c>
      <c r="G50" s="65">
        <v>4.3</v>
      </c>
      <c r="H50" s="65">
        <v>8.1962799999999998</v>
      </c>
      <c r="I50" s="63">
        <v>48</v>
      </c>
      <c r="J50" s="63">
        <v>44</v>
      </c>
      <c r="K50" s="63">
        <v>920</v>
      </c>
      <c r="L50" s="63">
        <v>75</v>
      </c>
      <c r="M50" s="63">
        <v>315</v>
      </c>
      <c r="N50" s="63"/>
      <c r="O50" s="63"/>
      <c r="P50" s="63"/>
      <c r="Q50" s="63">
        <v>59</v>
      </c>
      <c r="R50" s="63">
        <v>75</v>
      </c>
      <c r="S50" s="66">
        <v>80</v>
      </c>
      <c r="T50" s="65">
        <v>2.6</v>
      </c>
      <c r="U50" s="65">
        <v>2.2999999999999998</v>
      </c>
      <c r="V50" s="65">
        <v>1.3</v>
      </c>
      <c r="W50" s="66">
        <v>18</v>
      </c>
      <c r="X50" s="69">
        <v>2.2999999999999998</v>
      </c>
      <c r="Z50" s="312"/>
      <c r="AA50" s="312"/>
      <c r="AB50" s="219" t="s">
        <v>847</v>
      </c>
      <c r="AC50" s="121"/>
      <c r="AD50" s="206" t="s">
        <v>849</v>
      </c>
      <c r="AE50" s="267" t="s">
        <v>892</v>
      </c>
      <c r="AF50" s="207"/>
      <c r="AG50" s="57"/>
      <c r="AH50" s="58"/>
      <c r="AI50" s="58"/>
      <c r="AJ50" s="56"/>
      <c r="AK50" s="56"/>
      <c r="AL50" s="56"/>
      <c r="AM50" s="56"/>
      <c r="AN50" s="56"/>
      <c r="AO50" s="56"/>
      <c r="AP50" s="56"/>
      <c r="AQ50" s="56"/>
      <c r="AR50" s="56"/>
      <c r="AS50" s="56"/>
      <c r="AT50" s="59"/>
      <c r="AU50" s="58"/>
      <c r="AV50" s="58"/>
      <c r="AW50" s="58"/>
      <c r="AX50" s="59"/>
      <c r="AY50" s="62"/>
    </row>
    <row r="51" spans="1:51" s="150" customFormat="1" ht="15" x14ac:dyDescent="0.25">
      <c r="A51" s="570"/>
      <c r="B51" s="321" t="str">
        <f>IF($Y$2=1,AB52,AB53)</f>
        <v xml:space="preserve">Mais ganze Pflanze </v>
      </c>
      <c r="C51" s="467" t="s">
        <v>1016</v>
      </c>
      <c r="D51" s="296" t="str">
        <f t="shared" si="2"/>
        <v>Milchreife</v>
      </c>
      <c r="E51" s="70">
        <v>220</v>
      </c>
      <c r="F51" s="71">
        <v>6.2083081396303683</v>
      </c>
      <c r="G51" s="71">
        <v>6.3776786758510386</v>
      </c>
      <c r="H51" s="71">
        <v>10.594010059131998</v>
      </c>
      <c r="I51" s="106">
        <v>70.53254687479199</v>
      </c>
      <c r="J51" s="106">
        <v>55.926309120000006</v>
      </c>
      <c r="K51" s="106">
        <v>940.54</v>
      </c>
      <c r="L51" s="106">
        <v>90.12</v>
      </c>
      <c r="M51" s="106">
        <v>222.18</v>
      </c>
      <c r="N51" s="106">
        <v>474.63518199999999</v>
      </c>
      <c r="O51" s="106">
        <v>256.54217</v>
      </c>
      <c r="P51" s="106">
        <v>35</v>
      </c>
      <c r="Q51" s="106">
        <v>72.669372907478675</v>
      </c>
      <c r="R51" s="106">
        <v>72</v>
      </c>
      <c r="S51" s="106">
        <v>59.46</v>
      </c>
      <c r="T51" s="71">
        <v>2.6</v>
      </c>
      <c r="U51" s="71">
        <v>2.9</v>
      </c>
      <c r="V51" s="71">
        <v>0.9</v>
      </c>
      <c r="W51" s="106">
        <v>18</v>
      </c>
      <c r="X51" s="76" t="s">
        <v>852</v>
      </c>
      <c r="Z51" s="312"/>
      <c r="AA51" s="312"/>
      <c r="AB51" s="273" t="s">
        <v>890</v>
      </c>
      <c r="AC51" s="221"/>
      <c r="AD51" s="187" t="s">
        <v>850</v>
      </c>
      <c r="AE51" s="271" t="s">
        <v>893</v>
      </c>
      <c r="AF51" s="210"/>
      <c r="AG51" s="64"/>
      <c r="AH51" s="65"/>
      <c r="AI51" s="65"/>
      <c r="AJ51" s="63"/>
      <c r="AK51" s="63"/>
      <c r="AL51" s="63"/>
      <c r="AM51" s="63"/>
      <c r="AN51" s="63"/>
      <c r="AO51" s="63"/>
      <c r="AP51" s="63"/>
      <c r="AQ51" s="63"/>
      <c r="AR51" s="63"/>
      <c r="AS51" s="63"/>
      <c r="AT51" s="66"/>
      <c r="AU51" s="65"/>
      <c r="AV51" s="65"/>
      <c r="AW51" s="65"/>
      <c r="AX51" s="66"/>
      <c r="AY51" s="69"/>
    </row>
    <row r="52" spans="1:51" s="150" customFormat="1" ht="15" x14ac:dyDescent="0.25">
      <c r="A52" s="570"/>
      <c r="B52" s="274"/>
      <c r="C52" s="466"/>
      <c r="D52" s="296" t="str">
        <f t="shared" si="2"/>
        <v>Beginn Teigreife</v>
      </c>
      <c r="E52" s="43">
        <v>260</v>
      </c>
      <c r="F52" s="44">
        <v>6.3388193128007835</v>
      </c>
      <c r="G52" s="44">
        <v>6.5380903231279106</v>
      </c>
      <c r="H52" s="44">
        <v>10.786538987546002</v>
      </c>
      <c r="I52" s="107">
        <v>68.071682445276025</v>
      </c>
      <c r="J52" s="107">
        <v>51.023758720000004</v>
      </c>
      <c r="K52" s="107">
        <v>946.1</v>
      </c>
      <c r="L52" s="107">
        <v>82.22</v>
      </c>
      <c r="M52" s="107">
        <v>204.53</v>
      </c>
      <c r="N52" s="107">
        <v>449.397447</v>
      </c>
      <c r="O52" s="107">
        <v>237.01244499999999</v>
      </c>
      <c r="P52" s="107">
        <v>40</v>
      </c>
      <c r="Q52" s="107">
        <v>73.555199358630176</v>
      </c>
      <c r="R52" s="107">
        <v>72</v>
      </c>
      <c r="S52" s="107">
        <v>53.9</v>
      </c>
      <c r="T52" s="44">
        <v>2.2999999999999998</v>
      </c>
      <c r="U52" s="44">
        <v>2.7</v>
      </c>
      <c r="V52" s="44">
        <v>0.9</v>
      </c>
      <c r="W52" s="107">
        <v>13</v>
      </c>
      <c r="X52" s="50">
        <v>0.1</v>
      </c>
      <c r="Z52" s="312"/>
      <c r="AA52" s="312"/>
      <c r="AB52" s="120" t="s">
        <v>851</v>
      </c>
      <c r="AC52" s="222"/>
      <c r="AD52" s="188" t="s">
        <v>849</v>
      </c>
      <c r="AE52" s="269" t="s">
        <v>892</v>
      </c>
      <c r="AF52" s="73"/>
      <c r="AG52" s="71"/>
      <c r="AH52" s="71"/>
      <c r="AI52" s="71"/>
      <c r="AJ52" s="106"/>
      <c r="AK52" s="106"/>
      <c r="AL52" s="106"/>
      <c r="AM52" s="106"/>
      <c r="AN52" s="106"/>
      <c r="AO52" s="106"/>
      <c r="AP52" s="106"/>
      <c r="AQ52" s="106"/>
      <c r="AR52" s="106"/>
      <c r="AS52" s="106"/>
      <c r="AT52" s="106"/>
      <c r="AU52" s="71"/>
      <c r="AV52" s="71"/>
      <c r="AW52" s="71"/>
      <c r="AX52" s="106"/>
      <c r="AY52" s="76"/>
    </row>
    <row r="53" spans="1:51" s="226" customFormat="1" ht="51" x14ac:dyDescent="0.25">
      <c r="A53" s="570"/>
      <c r="B53" s="224"/>
      <c r="C53" s="475"/>
      <c r="D53" s="328" t="str">
        <f t="shared" si="2"/>
        <v>Teigreife, Kolbenanteil 55 %,
normale Bedingungen</v>
      </c>
      <c r="E53" s="63">
        <v>320</v>
      </c>
      <c r="F53" s="64">
        <v>6.2747712787605785</v>
      </c>
      <c r="G53" s="64">
        <v>6.4469862943288518</v>
      </c>
      <c r="H53" s="64">
        <v>10.706248632239502</v>
      </c>
      <c r="I53" s="105">
        <v>64.065795793437019</v>
      </c>
      <c r="J53" s="105">
        <v>47.474064000000006</v>
      </c>
      <c r="K53" s="105">
        <v>950.05</v>
      </c>
      <c r="L53" s="105">
        <v>76.5</v>
      </c>
      <c r="M53" s="105">
        <v>210.36750000000001</v>
      </c>
      <c r="N53" s="105">
        <v>457.74448825000002</v>
      </c>
      <c r="O53" s="105">
        <v>243.47163875000001</v>
      </c>
      <c r="P53" s="105">
        <v>30</v>
      </c>
      <c r="Q53" s="105">
        <v>72.704143803905069</v>
      </c>
      <c r="R53" s="105">
        <v>72</v>
      </c>
      <c r="S53" s="105">
        <v>49.95</v>
      </c>
      <c r="T53" s="64">
        <v>2.1</v>
      </c>
      <c r="U53" s="64">
        <v>2.6</v>
      </c>
      <c r="V53" s="64">
        <v>0.9</v>
      </c>
      <c r="W53" s="105">
        <v>13</v>
      </c>
      <c r="X53" s="69">
        <v>0.1</v>
      </c>
      <c r="Z53" s="312"/>
      <c r="AA53" s="312"/>
      <c r="AB53" s="274" t="s">
        <v>894</v>
      </c>
      <c r="AC53" s="223"/>
      <c r="AD53" s="188" t="s">
        <v>853</v>
      </c>
      <c r="AE53" s="269" t="s">
        <v>895</v>
      </c>
      <c r="AF53" s="46"/>
      <c r="AG53" s="44"/>
      <c r="AH53" s="44"/>
      <c r="AI53" s="44"/>
      <c r="AJ53" s="107"/>
      <c r="AK53" s="107"/>
      <c r="AL53" s="107"/>
      <c r="AM53" s="107"/>
      <c r="AN53" s="107"/>
      <c r="AO53" s="107"/>
      <c r="AP53" s="107"/>
      <c r="AQ53" s="107"/>
      <c r="AR53" s="107"/>
      <c r="AS53" s="107"/>
      <c r="AT53" s="107"/>
      <c r="AU53" s="44"/>
      <c r="AV53" s="44"/>
      <c r="AW53" s="44"/>
      <c r="AX53" s="107"/>
      <c r="AY53" s="50"/>
    </row>
    <row r="54" spans="1:51" s="150" customFormat="1" ht="63.75" x14ac:dyDescent="0.25">
      <c r="A54" s="570"/>
      <c r="B54" s="115"/>
      <c r="C54" s="466"/>
      <c r="D54" s="329" t="str">
        <f t="shared" si="2"/>
        <v>Teigreife, Kolbenanteil 60 %, günstige Bedingungen</v>
      </c>
      <c r="E54" s="335">
        <v>320</v>
      </c>
      <c r="F54" s="84">
        <v>6.4653676341191391</v>
      </c>
      <c r="G54" s="84">
        <v>6.6903710173335353</v>
      </c>
      <c r="H54" s="84">
        <v>10.976724402574</v>
      </c>
      <c r="I54" s="142">
        <v>65.985254415444004</v>
      </c>
      <c r="J54" s="142">
        <v>48.404928000000005</v>
      </c>
      <c r="K54" s="142">
        <v>953.35</v>
      </c>
      <c r="L54" s="142">
        <v>78</v>
      </c>
      <c r="M54" s="142">
        <v>193.41</v>
      </c>
      <c r="N54" s="142">
        <v>433.496959</v>
      </c>
      <c r="O54" s="142">
        <v>224.70816500000004</v>
      </c>
      <c r="P54" s="142">
        <v>20</v>
      </c>
      <c r="Q54" s="142">
        <v>74.282872807258613</v>
      </c>
      <c r="R54" s="142">
        <v>72</v>
      </c>
      <c r="S54" s="142">
        <v>46.65</v>
      </c>
      <c r="T54" s="84">
        <v>1.9450000000000001</v>
      </c>
      <c r="U54" s="84">
        <v>2.6139999999999999</v>
      </c>
      <c r="V54" s="84">
        <v>1.02</v>
      </c>
      <c r="W54" s="194">
        <v>11.99</v>
      </c>
      <c r="X54" s="167">
        <v>0.1</v>
      </c>
      <c r="Z54" s="312"/>
      <c r="AA54" s="312"/>
      <c r="AB54" s="224"/>
      <c r="AC54" s="225"/>
      <c r="AD54" s="190" t="s">
        <v>882</v>
      </c>
      <c r="AE54" s="277" t="s">
        <v>896</v>
      </c>
      <c r="AF54" s="66"/>
      <c r="AG54" s="64"/>
      <c r="AH54" s="64"/>
      <c r="AI54" s="64"/>
      <c r="AJ54" s="105"/>
      <c r="AK54" s="105"/>
      <c r="AL54" s="105"/>
      <c r="AM54" s="105"/>
      <c r="AN54" s="105"/>
      <c r="AO54" s="105"/>
      <c r="AP54" s="105"/>
      <c r="AQ54" s="105"/>
      <c r="AR54" s="105"/>
      <c r="AS54" s="105"/>
      <c r="AT54" s="105"/>
      <c r="AU54" s="64"/>
      <c r="AV54" s="64"/>
      <c r="AW54" s="64"/>
      <c r="AX54" s="105"/>
      <c r="AY54" s="69"/>
    </row>
    <row r="55" spans="1:51" s="150" customFormat="1" ht="63.75" x14ac:dyDescent="0.25">
      <c r="A55" s="570"/>
      <c r="B55" s="323"/>
      <c r="C55" s="468"/>
      <c r="D55" s="330" t="str">
        <f t="shared" si="2"/>
        <v>Teigreife, Kolbenanteil 45 %,
ungünstige Bedingungen</v>
      </c>
      <c r="E55" s="63">
        <v>320</v>
      </c>
      <c r="F55" s="64">
        <v>5.679518572645665</v>
      </c>
      <c r="G55" s="65">
        <v>5.6896703234068715</v>
      </c>
      <c r="H55" s="65">
        <v>9.851694250676502</v>
      </c>
      <c r="I55" s="63">
        <v>57.435675904059011</v>
      </c>
      <c r="J55" s="63">
        <v>42.757686400000011</v>
      </c>
      <c r="K55" s="63">
        <v>941.25</v>
      </c>
      <c r="L55" s="63">
        <v>68.900000000000006</v>
      </c>
      <c r="M55" s="63">
        <v>262.97250000000003</v>
      </c>
      <c r="N55" s="63">
        <v>532.96437775000004</v>
      </c>
      <c r="O55" s="63">
        <v>301.67907125000005</v>
      </c>
      <c r="P55" s="63">
        <v>15</v>
      </c>
      <c r="Q55" s="63">
        <v>67.526499597662692</v>
      </c>
      <c r="R55" s="63">
        <v>72</v>
      </c>
      <c r="S55" s="66">
        <v>58.75</v>
      </c>
      <c r="T55" s="65">
        <v>2.65</v>
      </c>
      <c r="U55" s="65">
        <v>2.339</v>
      </c>
      <c r="V55" s="65">
        <v>0.93</v>
      </c>
      <c r="W55" s="66">
        <v>14.99</v>
      </c>
      <c r="X55" s="69">
        <v>0.1</v>
      </c>
      <c r="Z55" s="312"/>
      <c r="AA55" s="312"/>
      <c r="AB55" s="115"/>
      <c r="AC55" s="223"/>
      <c r="AD55" s="192" t="s">
        <v>855</v>
      </c>
      <c r="AE55" s="278" t="s">
        <v>897</v>
      </c>
      <c r="AF55" s="193"/>
      <c r="AG55" s="84"/>
      <c r="AH55" s="84"/>
      <c r="AI55" s="84"/>
      <c r="AJ55" s="142"/>
      <c r="AK55" s="142"/>
      <c r="AL55" s="142"/>
      <c r="AM55" s="142"/>
      <c r="AN55" s="142"/>
      <c r="AO55" s="142"/>
      <c r="AP55" s="142"/>
      <c r="AQ55" s="142"/>
      <c r="AR55" s="142"/>
      <c r="AS55" s="142"/>
      <c r="AT55" s="142"/>
      <c r="AU55" s="84"/>
      <c r="AV55" s="84"/>
      <c r="AW55" s="84"/>
      <c r="AX55" s="194"/>
      <c r="AY55" s="167"/>
    </row>
    <row r="56" spans="1:51" s="150" customFormat="1" ht="16.5" customHeight="1" x14ac:dyDescent="0.25">
      <c r="A56" s="570"/>
      <c r="B56" s="321" t="str">
        <f>IF($Y$2=1,AB57,AB58)</f>
        <v>Gerste</v>
      </c>
      <c r="C56" s="467" t="s">
        <v>1018</v>
      </c>
      <c r="D56" s="296" t="str">
        <f t="shared" si="2"/>
        <v>Milchreife</v>
      </c>
      <c r="E56" s="70">
        <v>300</v>
      </c>
      <c r="F56" s="71">
        <v>5</v>
      </c>
      <c r="G56" s="71">
        <v>4.9000000000000004</v>
      </c>
      <c r="H56" s="71">
        <v>8.9391999999999996</v>
      </c>
      <c r="I56" s="106">
        <v>57</v>
      </c>
      <c r="J56" s="106">
        <v>61</v>
      </c>
      <c r="K56" s="106">
        <v>925</v>
      </c>
      <c r="L56" s="106">
        <v>105</v>
      </c>
      <c r="M56" s="106">
        <v>300</v>
      </c>
      <c r="N56" s="106"/>
      <c r="O56" s="106"/>
      <c r="P56" s="106"/>
      <c r="Q56" s="106">
        <v>64</v>
      </c>
      <c r="R56" s="106">
        <v>75</v>
      </c>
      <c r="S56" s="106">
        <v>75</v>
      </c>
      <c r="T56" s="71">
        <v>6.5</v>
      </c>
      <c r="U56" s="71">
        <v>4</v>
      </c>
      <c r="V56" s="71">
        <v>1.5</v>
      </c>
      <c r="W56" s="106">
        <v>46</v>
      </c>
      <c r="X56" s="76">
        <v>0.6</v>
      </c>
      <c r="Z56" s="312"/>
      <c r="AA56" s="312"/>
      <c r="AB56" s="220"/>
      <c r="AC56" s="221"/>
      <c r="AD56" s="197" t="s">
        <v>856</v>
      </c>
      <c r="AE56" s="279" t="s">
        <v>898</v>
      </c>
      <c r="AF56" s="210"/>
      <c r="AG56" s="64"/>
      <c r="AH56" s="65"/>
      <c r="AI56" s="65"/>
      <c r="AJ56" s="63"/>
      <c r="AK56" s="63"/>
      <c r="AL56" s="63"/>
      <c r="AM56" s="63"/>
      <c r="AN56" s="63"/>
      <c r="AO56" s="63"/>
      <c r="AP56" s="63"/>
      <c r="AQ56" s="63"/>
      <c r="AR56" s="63"/>
      <c r="AS56" s="63"/>
      <c r="AT56" s="66"/>
      <c r="AU56" s="65"/>
      <c r="AV56" s="65"/>
      <c r="AW56" s="65"/>
      <c r="AX56" s="66"/>
      <c r="AY56" s="69"/>
    </row>
    <row r="57" spans="1:51" s="150" customFormat="1" ht="15" x14ac:dyDescent="0.25">
      <c r="A57" s="570"/>
      <c r="B57" s="322"/>
      <c r="C57" s="466"/>
      <c r="D57" s="331" t="str">
        <f t="shared" si="2"/>
        <v>Teigreife</v>
      </c>
      <c r="E57" s="43">
        <v>400</v>
      </c>
      <c r="F57" s="44">
        <v>4.7</v>
      </c>
      <c r="G57" s="45">
        <v>4.5</v>
      </c>
      <c r="H57" s="45">
        <v>8.4710999999999999</v>
      </c>
      <c r="I57" s="43">
        <v>53</v>
      </c>
      <c r="J57" s="43">
        <v>55</v>
      </c>
      <c r="K57" s="43">
        <v>935</v>
      </c>
      <c r="L57" s="43">
        <v>95</v>
      </c>
      <c r="M57" s="43">
        <v>280</v>
      </c>
      <c r="N57" s="43"/>
      <c r="O57" s="43"/>
      <c r="P57" s="43"/>
      <c r="Q57" s="43">
        <v>60</v>
      </c>
      <c r="R57" s="43">
        <v>75</v>
      </c>
      <c r="S57" s="46">
        <v>65</v>
      </c>
      <c r="T57" s="45">
        <v>6.5</v>
      </c>
      <c r="U57" s="45">
        <v>4</v>
      </c>
      <c r="V57" s="45">
        <v>1.5</v>
      </c>
      <c r="W57" s="46">
        <v>46</v>
      </c>
      <c r="X57" s="50">
        <v>0.6</v>
      </c>
      <c r="Z57" s="312"/>
      <c r="AA57" s="312"/>
      <c r="AB57" s="120" t="s">
        <v>857</v>
      </c>
      <c r="AC57" s="222"/>
      <c r="AD57" s="188" t="s">
        <v>849</v>
      </c>
      <c r="AE57" s="269" t="s">
        <v>892</v>
      </c>
      <c r="AF57" s="73"/>
      <c r="AG57" s="71"/>
      <c r="AH57" s="71"/>
      <c r="AI57" s="71"/>
      <c r="AJ57" s="106"/>
      <c r="AK57" s="106"/>
      <c r="AL57" s="106"/>
      <c r="AM57" s="106"/>
      <c r="AN57" s="106"/>
      <c r="AO57" s="106"/>
      <c r="AP57" s="106"/>
      <c r="AQ57" s="106"/>
      <c r="AR57" s="106"/>
      <c r="AS57" s="106"/>
      <c r="AT57" s="106"/>
      <c r="AU57" s="71"/>
      <c r="AV57" s="71"/>
      <c r="AW57" s="71"/>
      <c r="AX57" s="106"/>
      <c r="AY57" s="76"/>
    </row>
    <row r="58" spans="1:51" s="150" customFormat="1" ht="15" x14ac:dyDescent="0.25">
      <c r="A58" s="570"/>
      <c r="B58" s="321" t="str">
        <f>IF($Y$2=1,AB59,AB60)</f>
        <v>Roggen</v>
      </c>
      <c r="C58" s="467" t="s">
        <v>1017</v>
      </c>
      <c r="D58" s="326" t="str">
        <f t="shared" si="2"/>
        <v>im Schossen</v>
      </c>
      <c r="E58" s="56">
        <v>170</v>
      </c>
      <c r="F58" s="57">
        <v>6</v>
      </c>
      <c r="G58" s="58">
        <v>6.1</v>
      </c>
      <c r="H58" s="58">
        <v>10.243431943603509</v>
      </c>
      <c r="I58" s="56">
        <v>74</v>
      </c>
      <c r="J58" s="56">
        <v>96</v>
      </c>
      <c r="K58" s="56">
        <v>895</v>
      </c>
      <c r="L58" s="56">
        <v>165</v>
      </c>
      <c r="M58" s="56">
        <v>220</v>
      </c>
      <c r="N58" s="56"/>
      <c r="O58" s="56"/>
      <c r="P58" s="56"/>
      <c r="Q58" s="56">
        <v>75</v>
      </c>
      <c r="R58" s="56">
        <v>75</v>
      </c>
      <c r="S58" s="59">
        <v>105</v>
      </c>
      <c r="T58" s="58">
        <v>6</v>
      </c>
      <c r="U58" s="58">
        <v>3.5</v>
      </c>
      <c r="V58" s="58">
        <v>1.3</v>
      </c>
      <c r="W58" s="59">
        <v>31</v>
      </c>
      <c r="X58" s="62">
        <v>0.6</v>
      </c>
      <c r="Z58" s="312"/>
      <c r="AA58" s="312"/>
      <c r="AB58" s="272" t="s">
        <v>899</v>
      </c>
      <c r="AC58" s="116"/>
      <c r="AD58" s="205" t="s">
        <v>850</v>
      </c>
      <c r="AE58" s="276" t="s">
        <v>893</v>
      </c>
      <c r="AF58" s="43"/>
      <c r="AG58" s="44"/>
      <c r="AH58" s="45"/>
      <c r="AI58" s="45"/>
      <c r="AJ58" s="43"/>
      <c r="AK58" s="43"/>
      <c r="AL58" s="43"/>
      <c r="AM58" s="43"/>
      <c r="AN58" s="43"/>
      <c r="AO58" s="43"/>
      <c r="AP58" s="43"/>
      <c r="AQ58" s="43"/>
      <c r="AR58" s="43"/>
      <c r="AS58" s="43"/>
      <c r="AT58" s="46"/>
      <c r="AU58" s="45"/>
      <c r="AV58" s="45"/>
      <c r="AW58" s="45"/>
      <c r="AX58" s="46"/>
      <c r="AY58" s="50"/>
    </row>
    <row r="59" spans="1:51" s="150" customFormat="1" ht="15" x14ac:dyDescent="0.25">
      <c r="A59" s="570"/>
      <c r="B59" s="322"/>
      <c r="C59" s="468"/>
      <c r="D59" s="327" t="str">
        <f t="shared" si="2"/>
        <v>Rispenschieben</v>
      </c>
      <c r="E59" s="63">
        <v>220</v>
      </c>
      <c r="F59" s="64">
        <v>5.7</v>
      </c>
      <c r="G59" s="65">
        <v>5.7</v>
      </c>
      <c r="H59" s="65">
        <v>9.7772500000000004</v>
      </c>
      <c r="I59" s="63">
        <v>63</v>
      </c>
      <c r="J59" s="63">
        <v>61</v>
      </c>
      <c r="K59" s="63">
        <v>925</v>
      </c>
      <c r="L59" s="63">
        <v>105</v>
      </c>
      <c r="M59" s="63">
        <v>280</v>
      </c>
      <c r="N59" s="63"/>
      <c r="O59" s="63"/>
      <c r="P59" s="63"/>
      <c r="Q59" s="63">
        <v>70</v>
      </c>
      <c r="R59" s="63">
        <v>75</v>
      </c>
      <c r="S59" s="66">
        <v>75</v>
      </c>
      <c r="T59" s="65">
        <v>6</v>
      </c>
      <c r="U59" s="65">
        <v>3.5</v>
      </c>
      <c r="V59" s="65">
        <v>1.3</v>
      </c>
      <c r="W59" s="66">
        <v>31</v>
      </c>
      <c r="X59" s="69">
        <v>0.6</v>
      </c>
      <c r="Z59" s="312"/>
      <c r="AA59" s="312"/>
      <c r="AB59" s="219" t="s">
        <v>858</v>
      </c>
      <c r="AC59" s="121"/>
      <c r="AD59" s="206" t="s">
        <v>845</v>
      </c>
      <c r="AE59" s="267" t="s">
        <v>888</v>
      </c>
      <c r="AF59" s="207"/>
      <c r="AG59" s="57"/>
      <c r="AH59" s="58"/>
      <c r="AI59" s="58"/>
      <c r="AJ59" s="56"/>
      <c r="AK59" s="56"/>
      <c r="AL59" s="56"/>
      <c r="AM59" s="56"/>
      <c r="AN59" s="56"/>
      <c r="AO59" s="56"/>
      <c r="AP59" s="56"/>
      <c r="AQ59" s="56"/>
      <c r="AR59" s="56"/>
      <c r="AS59" s="56"/>
      <c r="AT59" s="59"/>
      <c r="AU59" s="58"/>
      <c r="AV59" s="58"/>
      <c r="AW59" s="58"/>
      <c r="AX59" s="59"/>
      <c r="AY59" s="62"/>
    </row>
    <row r="60" spans="1:51" s="150" customFormat="1" ht="15" x14ac:dyDescent="0.25">
      <c r="A60" s="570"/>
      <c r="B60" s="321" t="str">
        <f>IF($Y$2=1,AB61,AB62)</f>
        <v>Triticale</v>
      </c>
      <c r="C60" s="467" t="s">
        <v>1019</v>
      </c>
      <c r="D60" s="296" t="str">
        <f t="shared" si="2"/>
        <v>Milchreife</v>
      </c>
      <c r="E60" s="70">
        <v>300</v>
      </c>
      <c r="F60" s="71">
        <v>5</v>
      </c>
      <c r="G60" s="71">
        <v>4.9000000000000004</v>
      </c>
      <c r="H60" s="71">
        <v>8.9897850000000012</v>
      </c>
      <c r="I60" s="106">
        <v>53</v>
      </c>
      <c r="J60" s="106">
        <v>44</v>
      </c>
      <c r="K60" s="106">
        <v>945</v>
      </c>
      <c r="L60" s="106">
        <v>75</v>
      </c>
      <c r="M60" s="106">
        <v>380</v>
      </c>
      <c r="N60" s="106"/>
      <c r="O60" s="106"/>
      <c r="P60" s="106"/>
      <c r="Q60" s="106">
        <v>63</v>
      </c>
      <c r="R60" s="106">
        <v>75</v>
      </c>
      <c r="S60" s="106">
        <v>55</v>
      </c>
      <c r="T60" s="71" t="s">
        <v>852</v>
      </c>
      <c r="U60" s="71" t="s">
        <v>852</v>
      </c>
      <c r="V60" s="71" t="s">
        <v>852</v>
      </c>
      <c r="W60" s="106" t="s">
        <v>852</v>
      </c>
      <c r="X60" s="76" t="s">
        <v>852</v>
      </c>
      <c r="Z60" s="312"/>
      <c r="AA60" s="312"/>
      <c r="AB60" s="273" t="s">
        <v>900</v>
      </c>
      <c r="AC60" s="221"/>
      <c r="AD60" s="187" t="s">
        <v>846</v>
      </c>
      <c r="AE60" s="271" t="s">
        <v>889</v>
      </c>
      <c r="AF60" s="210"/>
      <c r="AG60" s="64"/>
      <c r="AH60" s="65"/>
      <c r="AI60" s="65"/>
      <c r="AJ60" s="63"/>
      <c r="AK60" s="63"/>
      <c r="AL60" s="63"/>
      <c r="AM60" s="63"/>
      <c r="AN60" s="63"/>
      <c r="AO60" s="63"/>
      <c r="AP60" s="63"/>
      <c r="AQ60" s="63"/>
      <c r="AR60" s="63"/>
      <c r="AS60" s="63"/>
      <c r="AT60" s="66"/>
      <c r="AU60" s="65"/>
      <c r="AV60" s="65"/>
      <c r="AW60" s="65"/>
      <c r="AX60" s="66"/>
      <c r="AY60" s="69"/>
    </row>
    <row r="61" spans="1:51" s="150" customFormat="1" ht="15" x14ac:dyDescent="0.25">
      <c r="A61" s="570"/>
      <c r="B61" s="322"/>
      <c r="C61" s="466"/>
      <c r="D61" s="331" t="str">
        <f t="shared" si="2"/>
        <v>Teigreife</v>
      </c>
      <c r="E61" s="43">
        <v>400</v>
      </c>
      <c r="F61" s="44">
        <v>4.8</v>
      </c>
      <c r="G61" s="45">
        <v>4.5</v>
      </c>
      <c r="H61" s="45">
        <v>8.5617000000000001</v>
      </c>
      <c r="I61" s="43">
        <v>51</v>
      </c>
      <c r="J61" s="43">
        <v>44</v>
      </c>
      <c r="K61" s="43">
        <v>945</v>
      </c>
      <c r="L61" s="43">
        <v>75</v>
      </c>
      <c r="M61" s="43">
        <v>315</v>
      </c>
      <c r="N61" s="43"/>
      <c r="O61" s="43"/>
      <c r="P61" s="43"/>
      <c r="Q61" s="43">
        <v>60</v>
      </c>
      <c r="R61" s="43">
        <v>75</v>
      </c>
      <c r="S61" s="46">
        <v>55</v>
      </c>
      <c r="T61" s="45" t="s">
        <v>852</v>
      </c>
      <c r="U61" s="45" t="s">
        <v>852</v>
      </c>
      <c r="V61" s="45" t="s">
        <v>852</v>
      </c>
      <c r="W61" s="46" t="s">
        <v>852</v>
      </c>
      <c r="X61" s="50" t="s">
        <v>852</v>
      </c>
      <c r="Z61" s="312"/>
      <c r="AA61" s="312"/>
      <c r="AB61" s="120" t="s">
        <v>860</v>
      </c>
      <c r="AC61" s="222"/>
      <c r="AD61" s="188" t="s">
        <v>849</v>
      </c>
      <c r="AE61" s="269" t="s">
        <v>892</v>
      </c>
      <c r="AF61" s="73"/>
      <c r="AG61" s="71"/>
      <c r="AH61" s="71"/>
      <c r="AI61" s="71"/>
      <c r="AJ61" s="106"/>
      <c r="AK61" s="106"/>
      <c r="AL61" s="106"/>
      <c r="AM61" s="106"/>
      <c r="AN61" s="106"/>
      <c r="AO61" s="106"/>
      <c r="AP61" s="106"/>
      <c r="AQ61" s="106"/>
      <c r="AR61" s="106"/>
      <c r="AS61" s="106"/>
      <c r="AT61" s="106"/>
      <c r="AU61" s="71"/>
      <c r="AV61" s="71"/>
      <c r="AW61" s="71"/>
      <c r="AX61" s="106"/>
      <c r="AY61" s="76"/>
    </row>
    <row r="62" spans="1:51" s="150" customFormat="1" ht="15" x14ac:dyDescent="0.25">
      <c r="A62" s="570"/>
      <c r="B62" s="321" t="str">
        <f>IF($Y$2=1,AB63,AB64)</f>
        <v>Ackerbohnen</v>
      </c>
      <c r="C62" s="467" t="s">
        <v>1020</v>
      </c>
      <c r="D62" s="326" t="str">
        <f t="shared" si="2"/>
        <v>vor Blüte</v>
      </c>
      <c r="E62" s="56">
        <v>170</v>
      </c>
      <c r="F62" s="57">
        <v>5.6</v>
      </c>
      <c r="G62" s="58">
        <v>5.6</v>
      </c>
      <c r="H62" s="58">
        <v>9.7213436621828269</v>
      </c>
      <c r="I62" s="56">
        <v>72</v>
      </c>
      <c r="J62" s="56">
        <v>122</v>
      </c>
      <c r="K62" s="56">
        <v>895</v>
      </c>
      <c r="L62" s="56">
        <v>210</v>
      </c>
      <c r="M62" s="56">
        <v>285</v>
      </c>
      <c r="N62" s="56"/>
      <c r="O62" s="56"/>
      <c r="P62" s="56"/>
      <c r="Q62" s="56">
        <v>69</v>
      </c>
      <c r="R62" s="56">
        <v>78</v>
      </c>
      <c r="S62" s="59">
        <v>105</v>
      </c>
      <c r="T62" s="58">
        <v>9.9</v>
      </c>
      <c r="U62" s="58">
        <v>3.3</v>
      </c>
      <c r="V62" s="58" t="s">
        <v>852</v>
      </c>
      <c r="W62" s="59">
        <v>20</v>
      </c>
      <c r="X62" s="62" t="s">
        <v>852</v>
      </c>
      <c r="Z62" s="312"/>
      <c r="AA62" s="312"/>
      <c r="AB62" s="272" t="s">
        <v>860</v>
      </c>
      <c r="AC62" s="116"/>
      <c r="AD62" s="205" t="s">
        <v>850</v>
      </c>
      <c r="AE62" s="276" t="s">
        <v>893</v>
      </c>
      <c r="AF62" s="43"/>
      <c r="AG62" s="44"/>
      <c r="AH62" s="45"/>
      <c r="AI62" s="45"/>
      <c r="AJ62" s="43"/>
      <c r="AK62" s="43"/>
      <c r="AL62" s="43"/>
      <c r="AM62" s="43"/>
      <c r="AN62" s="43"/>
      <c r="AO62" s="43"/>
      <c r="AP62" s="43"/>
      <c r="AQ62" s="43"/>
      <c r="AR62" s="43"/>
      <c r="AS62" s="43"/>
      <c r="AT62" s="46"/>
      <c r="AU62" s="45"/>
      <c r="AV62" s="45"/>
      <c r="AW62" s="45"/>
      <c r="AX62" s="46"/>
      <c r="AY62" s="50"/>
    </row>
    <row r="63" spans="1:51" s="150" customFormat="1" ht="15" x14ac:dyDescent="0.25">
      <c r="A63" s="570"/>
      <c r="B63" s="322"/>
      <c r="C63" s="468"/>
      <c r="D63" s="327" t="str">
        <f t="shared" si="2"/>
        <v>Hülsenansatz</v>
      </c>
      <c r="E63" s="63">
        <v>250</v>
      </c>
      <c r="F63" s="64">
        <v>5.5</v>
      </c>
      <c r="G63" s="65">
        <v>5.4</v>
      </c>
      <c r="H63" s="65">
        <v>9.6244278688524592</v>
      </c>
      <c r="I63" s="63">
        <v>71</v>
      </c>
      <c r="J63" s="63">
        <v>105</v>
      </c>
      <c r="K63" s="63">
        <v>915</v>
      </c>
      <c r="L63" s="63">
        <v>180</v>
      </c>
      <c r="M63" s="63">
        <v>290</v>
      </c>
      <c r="N63" s="63"/>
      <c r="O63" s="63"/>
      <c r="P63" s="63"/>
      <c r="Q63" s="63">
        <v>68</v>
      </c>
      <c r="R63" s="63">
        <v>75</v>
      </c>
      <c r="S63" s="66">
        <v>85</v>
      </c>
      <c r="T63" s="65">
        <v>9.9</v>
      </c>
      <c r="U63" s="65">
        <v>3.3</v>
      </c>
      <c r="V63" s="65" t="s">
        <v>852</v>
      </c>
      <c r="W63" s="66">
        <v>20</v>
      </c>
      <c r="X63" s="69" t="s">
        <v>852</v>
      </c>
      <c r="Z63" s="312"/>
      <c r="AA63" s="312"/>
      <c r="AB63" s="219" t="s">
        <v>862</v>
      </c>
      <c r="AC63" s="121"/>
      <c r="AD63" s="206" t="s">
        <v>863</v>
      </c>
      <c r="AE63" s="267" t="s">
        <v>904</v>
      </c>
      <c r="AF63" s="207"/>
      <c r="AG63" s="57"/>
      <c r="AH63" s="58"/>
      <c r="AI63" s="58"/>
      <c r="AJ63" s="56"/>
      <c r="AK63" s="56"/>
      <c r="AL63" s="56"/>
      <c r="AM63" s="56"/>
      <c r="AN63" s="56"/>
      <c r="AO63" s="56"/>
      <c r="AP63" s="56"/>
      <c r="AQ63" s="56"/>
      <c r="AR63" s="56"/>
      <c r="AS63" s="56"/>
      <c r="AT63" s="59"/>
      <c r="AU63" s="58"/>
      <c r="AV63" s="58"/>
      <c r="AW63" s="58"/>
      <c r="AX63" s="59"/>
      <c r="AY63" s="62"/>
    </row>
    <row r="64" spans="1:51" s="150" customFormat="1" ht="15" x14ac:dyDescent="0.25">
      <c r="A64" s="570"/>
      <c r="B64" s="321" t="str">
        <f>IF($Y$2=1,AB65,AB66)</f>
        <v>Erbsen</v>
      </c>
      <c r="C64" s="467" t="s">
        <v>1021</v>
      </c>
      <c r="D64" s="296" t="str">
        <f t="shared" si="2"/>
        <v>Blüte</v>
      </c>
      <c r="E64" s="70">
        <v>170</v>
      </c>
      <c r="F64" s="71">
        <v>6.1</v>
      </c>
      <c r="G64" s="71">
        <v>6.3</v>
      </c>
      <c r="H64" s="71">
        <v>10.563975245901641</v>
      </c>
      <c r="I64" s="106">
        <v>80</v>
      </c>
      <c r="J64" s="106">
        <v>122</v>
      </c>
      <c r="K64" s="106">
        <v>915</v>
      </c>
      <c r="L64" s="106">
        <v>210</v>
      </c>
      <c r="M64" s="106">
        <v>240</v>
      </c>
      <c r="N64" s="106"/>
      <c r="O64" s="106"/>
      <c r="P64" s="106"/>
      <c r="Q64" s="106">
        <v>74</v>
      </c>
      <c r="R64" s="106">
        <v>75</v>
      </c>
      <c r="S64" s="106">
        <v>85</v>
      </c>
      <c r="T64" s="71">
        <v>14</v>
      </c>
      <c r="U64" s="71">
        <v>2.5</v>
      </c>
      <c r="V64" s="71">
        <v>2.2000000000000002</v>
      </c>
      <c r="W64" s="106">
        <v>17</v>
      </c>
      <c r="X64" s="76">
        <v>1</v>
      </c>
      <c r="Z64" s="312"/>
      <c r="AA64" s="312"/>
      <c r="AB64" s="273" t="s">
        <v>903</v>
      </c>
      <c r="AC64" s="221"/>
      <c r="AD64" s="187" t="s">
        <v>864</v>
      </c>
      <c r="AE64" s="271" t="s">
        <v>905</v>
      </c>
      <c r="AF64" s="210"/>
      <c r="AG64" s="64"/>
      <c r="AH64" s="65"/>
      <c r="AI64" s="65"/>
      <c r="AJ64" s="63"/>
      <c r="AK64" s="63"/>
      <c r="AL64" s="63"/>
      <c r="AM64" s="63"/>
      <c r="AN64" s="63"/>
      <c r="AO64" s="63"/>
      <c r="AP64" s="63"/>
      <c r="AQ64" s="63"/>
      <c r="AR64" s="63"/>
      <c r="AS64" s="63"/>
      <c r="AT64" s="66"/>
      <c r="AU64" s="65"/>
      <c r="AV64" s="65"/>
      <c r="AW64" s="65"/>
      <c r="AX64" s="66"/>
      <c r="AY64" s="69"/>
    </row>
    <row r="65" spans="1:51" s="150" customFormat="1" ht="15" x14ac:dyDescent="0.25">
      <c r="A65" s="570"/>
      <c r="B65" s="272"/>
      <c r="C65" s="466"/>
      <c r="D65" s="296" t="str">
        <f t="shared" si="2"/>
        <v>Grüne Erbsen</v>
      </c>
      <c r="E65" s="43">
        <v>220</v>
      </c>
      <c r="F65" s="44">
        <v>5.9</v>
      </c>
      <c r="G65" s="45">
        <v>5.9</v>
      </c>
      <c r="H65" s="45">
        <v>10.162553016070124</v>
      </c>
      <c r="I65" s="43">
        <v>75</v>
      </c>
      <c r="J65" s="43">
        <v>96</v>
      </c>
      <c r="K65" s="43">
        <v>925</v>
      </c>
      <c r="L65" s="43">
        <v>165</v>
      </c>
      <c r="M65" s="43">
        <v>260</v>
      </c>
      <c r="N65" s="43"/>
      <c r="O65" s="43"/>
      <c r="P65" s="43"/>
      <c r="Q65" s="43">
        <v>72</v>
      </c>
      <c r="R65" s="43">
        <v>73</v>
      </c>
      <c r="S65" s="46">
        <v>75</v>
      </c>
      <c r="T65" s="45">
        <v>14</v>
      </c>
      <c r="U65" s="45">
        <v>2.5</v>
      </c>
      <c r="V65" s="45">
        <v>2.2000000000000002</v>
      </c>
      <c r="W65" s="46">
        <v>17</v>
      </c>
      <c r="X65" s="50">
        <v>1</v>
      </c>
      <c r="Z65" s="312"/>
      <c r="AA65" s="312"/>
      <c r="AB65" s="120" t="s">
        <v>865</v>
      </c>
      <c r="AC65" s="222"/>
      <c r="AD65" s="188" t="s">
        <v>848</v>
      </c>
      <c r="AE65" s="269" t="s">
        <v>891</v>
      </c>
      <c r="AF65" s="73"/>
      <c r="AG65" s="71"/>
      <c r="AH65" s="71"/>
      <c r="AI65" s="71"/>
      <c r="AJ65" s="106"/>
      <c r="AK65" s="106"/>
      <c r="AL65" s="106"/>
      <c r="AM65" s="106"/>
      <c r="AN65" s="106"/>
      <c r="AO65" s="106"/>
      <c r="AP65" s="106"/>
      <c r="AQ65" s="106"/>
      <c r="AR65" s="106"/>
      <c r="AS65" s="106"/>
      <c r="AT65" s="106"/>
      <c r="AU65" s="71"/>
      <c r="AV65" s="71"/>
      <c r="AW65" s="71"/>
      <c r="AX65" s="106"/>
      <c r="AY65" s="76"/>
    </row>
    <row r="66" spans="1:51" s="150" customFormat="1" ht="15" x14ac:dyDescent="0.25">
      <c r="A66" s="570"/>
      <c r="B66" s="323"/>
      <c r="C66" s="466"/>
      <c r="D66" s="331" t="str">
        <f t="shared" si="2"/>
        <v>Gelbe Erbsen</v>
      </c>
      <c r="E66" s="43">
        <v>300</v>
      </c>
      <c r="F66" s="44">
        <v>5.6</v>
      </c>
      <c r="G66" s="45">
        <v>5.6</v>
      </c>
      <c r="H66" s="45">
        <v>9.7619430555555571</v>
      </c>
      <c r="I66" s="43">
        <v>72</v>
      </c>
      <c r="J66" s="43">
        <v>90</v>
      </c>
      <c r="K66" s="43">
        <v>930</v>
      </c>
      <c r="L66" s="43">
        <v>155</v>
      </c>
      <c r="M66" s="43">
        <v>280</v>
      </c>
      <c r="N66" s="43"/>
      <c r="O66" s="43"/>
      <c r="P66" s="43"/>
      <c r="Q66" s="43">
        <v>69</v>
      </c>
      <c r="R66" s="43">
        <v>72</v>
      </c>
      <c r="S66" s="46">
        <v>70</v>
      </c>
      <c r="T66" s="45">
        <v>14</v>
      </c>
      <c r="U66" s="45">
        <v>2.5</v>
      </c>
      <c r="V66" s="45">
        <v>2.2000000000000002</v>
      </c>
      <c r="W66" s="46">
        <v>17</v>
      </c>
      <c r="X66" s="50">
        <v>1</v>
      </c>
      <c r="Z66" s="312"/>
      <c r="AA66" s="312"/>
      <c r="AB66" s="272" t="s">
        <v>906</v>
      </c>
      <c r="AC66" s="116"/>
      <c r="AD66" s="188" t="s">
        <v>866</v>
      </c>
      <c r="AE66" s="269" t="s">
        <v>907</v>
      </c>
      <c r="AF66" s="227"/>
      <c r="AG66" s="44"/>
      <c r="AH66" s="45"/>
      <c r="AI66" s="45"/>
      <c r="AJ66" s="43"/>
      <c r="AK66" s="43"/>
      <c r="AL66" s="43"/>
      <c r="AM66" s="43"/>
      <c r="AN66" s="43"/>
      <c r="AO66" s="43"/>
      <c r="AP66" s="43"/>
      <c r="AQ66" s="43"/>
      <c r="AR66" s="43"/>
      <c r="AS66" s="43"/>
      <c r="AT66" s="46"/>
      <c r="AU66" s="45"/>
      <c r="AV66" s="45"/>
      <c r="AW66" s="45"/>
      <c r="AX66" s="46"/>
      <c r="AY66" s="50"/>
    </row>
    <row r="67" spans="1:51" s="150" customFormat="1" ht="15" x14ac:dyDescent="0.25">
      <c r="A67" s="570"/>
      <c r="B67" s="321" t="str">
        <f>IF($Y$2=1,AB68,AB69)</f>
        <v>Landsbergergemenge</v>
      </c>
      <c r="C67" s="467" t="s">
        <v>1022</v>
      </c>
      <c r="D67" s="326" t="str">
        <f t="shared" si="2"/>
        <v>früh</v>
      </c>
      <c r="E67" s="56">
        <v>120</v>
      </c>
      <c r="F67" s="57">
        <v>6.4</v>
      </c>
      <c r="G67" s="58">
        <v>6.6</v>
      </c>
      <c r="H67" s="58">
        <v>10.914073533061226</v>
      </c>
      <c r="I67" s="56">
        <v>85</v>
      </c>
      <c r="J67" s="56">
        <v>157</v>
      </c>
      <c r="K67" s="56">
        <v>875</v>
      </c>
      <c r="L67" s="56">
        <v>270</v>
      </c>
      <c r="M67" s="56">
        <v>205</v>
      </c>
      <c r="N67" s="56"/>
      <c r="O67" s="56"/>
      <c r="P67" s="56"/>
      <c r="Q67" s="56">
        <v>78</v>
      </c>
      <c r="R67" s="56">
        <v>78</v>
      </c>
      <c r="S67" s="59">
        <v>125</v>
      </c>
      <c r="T67" s="58">
        <v>8.6999999999999993</v>
      </c>
      <c r="U67" s="58">
        <v>3</v>
      </c>
      <c r="V67" s="58">
        <v>1.7</v>
      </c>
      <c r="W67" s="59">
        <v>33</v>
      </c>
      <c r="X67" s="62">
        <v>0.5</v>
      </c>
      <c r="Z67" s="312"/>
      <c r="AA67" s="312"/>
      <c r="AB67" s="218"/>
      <c r="AC67" s="116"/>
      <c r="AD67" s="205" t="s">
        <v>867</v>
      </c>
      <c r="AE67" s="276" t="s">
        <v>908</v>
      </c>
      <c r="AF67" s="43"/>
      <c r="AG67" s="44"/>
      <c r="AH67" s="45"/>
      <c r="AI67" s="45"/>
      <c r="AJ67" s="43"/>
      <c r="AK67" s="43"/>
      <c r="AL67" s="43"/>
      <c r="AM67" s="43"/>
      <c r="AN67" s="43"/>
      <c r="AO67" s="43"/>
      <c r="AP67" s="43"/>
      <c r="AQ67" s="43"/>
      <c r="AR67" s="43"/>
      <c r="AS67" s="43"/>
      <c r="AT67" s="46"/>
      <c r="AU67" s="45"/>
      <c r="AV67" s="45"/>
      <c r="AW67" s="45"/>
      <c r="AX67" s="46"/>
      <c r="AY67" s="50"/>
    </row>
    <row r="68" spans="1:51" s="150" customFormat="1" ht="15" x14ac:dyDescent="0.25">
      <c r="A68" s="570"/>
      <c r="B68" s="322"/>
      <c r="C68" s="468"/>
      <c r="D68" s="327" t="str">
        <f t="shared" si="2"/>
        <v>spät</v>
      </c>
      <c r="E68" s="63">
        <v>140</v>
      </c>
      <c r="F68" s="64">
        <v>5.2</v>
      </c>
      <c r="G68" s="65">
        <v>5.0999999999999996</v>
      </c>
      <c r="H68" s="65"/>
      <c r="I68" s="63">
        <v>65</v>
      </c>
      <c r="J68" s="63">
        <v>90</v>
      </c>
      <c r="K68" s="63">
        <v>885</v>
      </c>
      <c r="L68" s="63">
        <v>155</v>
      </c>
      <c r="M68" s="63">
        <v>345</v>
      </c>
      <c r="N68" s="63"/>
      <c r="O68" s="63"/>
      <c r="P68" s="63"/>
      <c r="Q68" s="63">
        <v>67</v>
      </c>
      <c r="R68" s="63">
        <v>75</v>
      </c>
      <c r="S68" s="66">
        <v>115</v>
      </c>
      <c r="T68" s="65">
        <v>8.6999999999999993</v>
      </c>
      <c r="U68" s="65">
        <v>3</v>
      </c>
      <c r="V68" s="65">
        <v>1.7</v>
      </c>
      <c r="W68" s="66">
        <v>33</v>
      </c>
      <c r="X68" s="69">
        <v>0.5</v>
      </c>
      <c r="Z68" s="312"/>
      <c r="AA68" s="312"/>
      <c r="AB68" s="219" t="s">
        <v>868</v>
      </c>
      <c r="AC68" s="121"/>
      <c r="AD68" s="206" t="s">
        <v>869</v>
      </c>
      <c r="AE68" s="267" t="s">
        <v>910</v>
      </c>
      <c r="AF68" s="207"/>
      <c r="AG68" s="57"/>
      <c r="AH68" s="58"/>
      <c r="AI68" s="58"/>
      <c r="AJ68" s="56"/>
      <c r="AK68" s="56"/>
      <c r="AL68" s="56"/>
      <c r="AM68" s="56"/>
      <c r="AN68" s="56"/>
      <c r="AO68" s="56"/>
      <c r="AP68" s="56"/>
      <c r="AQ68" s="56"/>
      <c r="AR68" s="56"/>
      <c r="AS68" s="56"/>
      <c r="AT68" s="59"/>
      <c r="AU68" s="58"/>
      <c r="AV68" s="58"/>
      <c r="AW68" s="58"/>
      <c r="AX68" s="59"/>
      <c r="AY68" s="62"/>
    </row>
    <row r="69" spans="1:51" s="150" customFormat="1" ht="15" x14ac:dyDescent="0.25">
      <c r="A69" s="570"/>
      <c r="B69" s="321" t="str">
        <f>IF($Y$2=1,AB70,AB71)</f>
        <v>Wickhafer</v>
      </c>
      <c r="C69" s="467" t="s">
        <v>1023</v>
      </c>
      <c r="D69" s="296" t="str">
        <f t="shared" ref="D69:D78" si="3">IF($Y$2=1,AD70,AE70)</f>
        <v>früh</v>
      </c>
      <c r="E69" s="70">
        <v>120</v>
      </c>
      <c r="F69" s="71">
        <v>6.1</v>
      </c>
      <c r="G69" s="71">
        <v>6.3</v>
      </c>
      <c r="H69" s="71">
        <v>10.517471659594372</v>
      </c>
      <c r="I69" s="106">
        <v>81</v>
      </c>
      <c r="J69" s="106">
        <v>151</v>
      </c>
      <c r="K69" s="106">
        <v>865</v>
      </c>
      <c r="L69" s="106">
        <v>260</v>
      </c>
      <c r="M69" s="106">
        <v>230</v>
      </c>
      <c r="N69" s="106"/>
      <c r="O69" s="106"/>
      <c r="P69" s="106"/>
      <c r="Q69" s="106">
        <v>76</v>
      </c>
      <c r="R69" s="106">
        <v>78</v>
      </c>
      <c r="S69" s="106">
        <v>135</v>
      </c>
      <c r="T69" s="71">
        <v>9.1</v>
      </c>
      <c r="U69" s="71" t="s">
        <v>852</v>
      </c>
      <c r="V69" s="71">
        <v>1.1000000000000001</v>
      </c>
      <c r="W69" s="106" t="s">
        <v>852</v>
      </c>
      <c r="X69" s="76" t="s">
        <v>852</v>
      </c>
      <c r="Z69" s="312"/>
      <c r="AA69" s="312"/>
      <c r="AB69" s="273" t="s">
        <v>909</v>
      </c>
      <c r="AC69" s="221"/>
      <c r="AD69" s="187" t="s">
        <v>870</v>
      </c>
      <c r="AE69" s="271" t="s">
        <v>911</v>
      </c>
      <c r="AF69" s="210"/>
      <c r="AG69" s="64"/>
      <c r="AH69" s="65"/>
      <c r="AI69" s="65"/>
      <c r="AJ69" s="63"/>
      <c r="AK69" s="63"/>
      <c r="AL69" s="63"/>
      <c r="AM69" s="63"/>
      <c r="AN69" s="63"/>
      <c r="AO69" s="63"/>
      <c r="AP69" s="63"/>
      <c r="AQ69" s="63"/>
      <c r="AR69" s="63"/>
      <c r="AS69" s="63"/>
      <c r="AT69" s="66"/>
      <c r="AU69" s="65"/>
      <c r="AV69" s="65"/>
      <c r="AW69" s="65"/>
      <c r="AX69" s="66"/>
      <c r="AY69" s="69"/>
    </row>
    <row r="70" spans="1:51" s="150" customFormat="1" ht="15" x14ac:dyDescent="0.25">
      <c r="A70" s="570"/>
      <c r="B70" s="322"/>
      <c r="C70" s="466"/>
      <c r="D70" s="331" t="str">
        <f t="shared" si="3"/>
        <v>spät</v>
      </c>
      <c r="E70" s="43">
        <v>140</v>
      </c>
      <c r="F70" s="44">
        <v>5.6</v>
      </c>
      <c r="G70" s="45">
        <v>5.6</v>
      </c>
      <c r="H70" s="45">
        <v>9.6458672497959181</v>
      </c>
      <c r="I70" s="43">
        <v>72</v>
      </c>
      <c r="J70" s="43">
        <v>108</v>
      </c>
      <c r="K70" s="43">
        <v>875</v>
      </c>
      <c r="L70" s="43">
        <v>185</v>
      </c>
      <c r="M70" s="43">
        <v>300</v>
      </c>
      <c r="N70" s="43"/>
      <c r="O70" s="43"/>
      <c r="P70" s="43"/>
      <c r="Q70" s="43">
        <v>71</v>
      </c>
      <c r="R70" s="43">
        <v>75</v>
      </c>
      <c r="S70" s="46">
        <v>125</v>
      </c>
      <c r="T70" s="45">
        <v>9.1</v>
      </c>
      <c r="U70" s="45" t="s">
        <v>852</v>
      </c>
      <c r="V70" s="45">
        <v>1.1000000000000001</v>
      </c>
      <c r="W70" s="46" t="s">
        <v>852</v>
      </c>
      <c r="X70" s="50" t="s">
        <v>852</v>
      </c>
      <c r="Z70" s="312"/>
      <c r="AA70" s="312"/>
      <c r="AB70" s="120" t="s">
        <v>871</v>
      </c>
      <c r="AC70" s="222"/>
      <c r="AD70" s="188" t="s">
        <v>869</v>
      </c>
      <c r="AE70" s="269" t="s">
        <v>910</v>
      </c>
      <c r="AF70" s="73"/>
      <c r="AG70" s="71"/>
      <c r="AH70" s="71"/>
      <c r="AI70" s="71"/>
      <c r="AJ70" s="106"/>
      <c r="AK70" s="106"/>
      <c r="AL70" s="106"/>
      <c r="AM70" s="106"/>
      <c r="AN70" s="106"/>
      <c r="AO70" s="106"/>
      <c r="AP70" s="106"/>
      <c r="AQ70" s="106"/>
      <c r="AR70" s="106"/>
      <c r="AS70" s="106"/>
      <c r="AT70" s="106"/>
      <c r="AU70" s="71"/>
      <c r="AV70" s="71"/>
      <c r="AW70" s="71"/>
      <c r="AX70" s="106"/>
      <c r="AY70" s="76"/>
    </row>
    <row r="71" spans="1:51" s="150" customFormat="1" ht="15" x14ac:dyDescent="0.25">
      <c r="A71" s="570"/>
      <c r="B71" s="321" t="str">
        <f>IF($Y$2=1,AB72,AB73)</f>
        <v>Sonnenblumen</v>
      </c>
      <c r="C71" s="467" t="s">
        <v>1024</v>
      </c>
      <c r="D71" s="326" t="str">
        <f t="shared" si="3"/>
        <v>vor Blüte</v>
      </c>
      <c r="E71" s="56">
        <v>120</v>
      </c>
      <c r="F71" s="57">
        <v>5.5</v>
      </c>
      <c r="G71" s="58">
        <v>5.6</v>
      </c>
      <c r="H71" s="58">
        <v>9.6013948081299674</v>
      </c>
      <c r="I71" s="56">
        <v>72</v>
      </c>
      <c r="J71" s="56">
        <v>96</v>
      </c>
      <c r="K71" s="56">
        <v>845</v>
      </c>
      <c r="L71" s="56">
        <v>165</v>
      </c>
      <c r="M71" s="56">
        <v>175</v>
      </c>
      <c r="N71" s="56"/>
      <c r="O71" s="56"/>
      <c r="P71" s="56"/>
      <c r="Q71" s="56">
        <v>74</v>
      </c>
      <c r="R71" s="56">
        <v>72</v>
      </c>
      <c r="S71" s="59">
        <v>155</v>
      </c>
      <c r="T71" s="58">
        <v>17.399999999999999</v>
      </c>
      <c r="U71" s="58">
        <v>1.8</v>
      </c>
      <c r="V71" s="58">
        <v>4.8</v>
      </c>
      <c r="W71" s="59">
        <v>30</v>
      </c>
      <c r="X71" s="62" t="s">
        <v>852</v>
      </c>
      <c r="Z71" s="312"/>
      <c r="AA71" s="312"/>
      <c r="AB71" s="272" t="s">
        <v>912</v>
      </c>
      <c r="AC71" s="116"/>
      <c r="AD71" s="205" t="s">
        <v>870</v>
      </c>
      <c r="AE71" s="276" t="s">
        <v>911</v>
      </c>
      <c r="AF71" s="43"/>
      <c r="AG71" s="44"/>
      <c r="AH71" s="45"/>
      <c r="AI71" s="45"/>
      <c r="AJ71" s="43"/>
      <c r="AK71" s="43"/>
      <c r="AL71" s="43"/>
      <c r="AM71" s="43"/>
      <c r="AN71" s="43"/>
      <c r="AO71" s="43"/>
      <c r="AP71" s="43"/>
      <c r="AQ71" s="43"/>
      <c r="AR71" s="43"/>
      <c r="AS71" s="43"/>
      <c r="AT71" s="46"/>
      <c r="AU71" s="45"/>
      <c r="AV71" s="45"/>
      <c r="AW71" s="45"/>
      <c r="AX71" s="46"/>
      <c r="AY71" s="50"/>
    </row>
    <row r="72" spans="1:51" s="150" customFormat="1" ht="15" x14ac:dyDescent="0.25">
      <c r="A72" s="570"/>
      <c r="B72" s="322"/>
      <c r="C72" s="468"/>
      <c r="D72" s="327" t="str">
        <f t="shared" si="3"/>
        <v>Blüte</v>
      </c>
      <c r="E72" s="63">
        <v>160</v>
      </c>
      <c r="F72" s="64">
        <v>4.5999999999999996</v>
      </c>
      <c r="G72" s="65">
        <v>4.4000000000000004</v>
      </c>
      <c r="H72" s="65">
        <v>8.1518596800725014</v>
      </c>
      <c r="I72" s="63">
        <v>58</v>
      </c>
      <c r="J72" s="63">
        <v>73</v>
      </c>
      <c r="K72" s="63">
        <v>855</v>
      </c>
      <c r="L72" s="63">
        <v>125</v>
      </c>
      <c r="M72" s="63">
        <v>290</v>
      </c>
      <c r="N72" s="63"/>
      <c r="O72" s="63"/>
      <c r="P72" s="63"/>
      <c r="Q72" s="63">
        <v>63</v>
      </c>
      <c r="R72" s="63">
        <v>72</v>
      </c>
      <c r="S72" s="66">
        <v>145</v>
      </c>
      <c r="T72" s="65">
        <v>17.399999999999999</v>
      </c>
      <c r="U72" s="65">
        <v>1.8</v>
      </c>
      <c r="V72" s="65">
        <v>4.8</v>
      </c>
      <c r="W72" s="66">
        <v>30</v>
      </c>
      <c r="X72" s="69" t="s">
        <v>852</v>
      </c>
      <c r="Z72" s="312"/>
      <c r="AA72" s="312"/>
      <c r="AB72" s="219" t="s">
        <v>877</v>
      </c>
      <c r="AC72" s="121"/>
      <c r="AD72" s="206" t="s">
        <v>863</v>
      </c>
      <c r="AE72" s="267" t="s">
        <v>904</v>
      </c>
      <c r="AF72" s="207"/>
      <c r="AG72" s="57"/>
      <c r="AH72" s="58"/>
      <c r="AI72" s="58"/>
      <c r="AJ72" s="56"/>
      <c r="AK72" s="56"/>
      <c r="AL72" s="56"/>
      <c r="AM72" s="56"/>
      <c r="AN72" s="56"/>
      <c r="AO72" s="56"/>
      <c r="AP72" s="56"/>
      <c r="AQ72" s="56"/>
      <c r="AR72" s="56"/>
      <c r="AS72" s="56"/>
      <c r="AT72" s="59"/>
      <c r="AU72" s="58"/>
      <c r="AV72" s="58"/>
      <c r="AW72" s="58"/>
      <c r="AX72" s="59"/>
      <c r="AY72" s="62"/>
    </row>
    <row r="73" spans="1:51" s="150" customFormat="1" ht="15" x14ac:dyDescent="0.25">
      <c r="A73" s="570"/>
      <c r="B73" s="321" t="str">
        <f>IF($Y$2=1,AB74,AB75)</f>
        <v>Rübenblätter</v>
      </c>
      <c r="C73" s="467" t="s">
        <v>1025</v>
      </c>
      <c r="D73" s="296" t="str">
        <f t="shared" si="3"/>
        <v>ohne Köpfe</v>
      </c>
      <c r="E73" s="70">
        <v>150</v>
      </c>
      <c r="F73" s="71">
        <v>6</v>
      </c>
      <c r="G73" s="71">
        <v>6.3</v>
      </c>
      <c r="H73" s="71">
        <v>10.102379741992548</v>
      </c>
      <c r="I73" s="106">
        <v>75</v>
      </c>
      <c r="J73" s="106">
        <v>101</v>
      </c>
      <c r="K73" s="106">
        <v>815</v>
      </c>
      <c r="L73" s="106">
        <v>165</v>
      </c>
      <c r="M73" s="106">
        <v>150</v>
      </c>
      <c r="N73" s="106"/>
      <c r="O73" s="106"/>
      <c r="P73" s="106"/>
      <c r="Q73" s="106">
        <v>81</v>
      </c>
      <c r="R73" s="106">
        <v>75</v>
      </c>
      <c r="S73" s="106">
        <v>185</v>
      </c>
      <c r="T73" s="71">
        <v>21</v>
      </c>
      <c r="U73" s="71">
        <v>2.8</v>
      </c>
      <c r="V73" s="71">
        <v>5</v>
      </c>
      <c r="W73" s="106">
        <v>46</v>
      </c>
      <c r="X73" s="76">
        <v>7.2</v>
      </c>
      <c r="Z73" s="312"/>
      <c r="AA73" s="312"/>
      <c r="AB73" s="273" t="s">
        <v>917</v>
      </c>
      <c r="AC73" s="221"/>
      <c r="AD73" s="187" t="s">
        <v>848</v>
      </c>
      <c r="AE73" s="271" t="s">
        <v>891</v>
      </c>
      <c r="AF73" s="210"/>
      <c r="AG73" s="64"/>
      <c r="AH73" s="65"/>
      <c r="AI73" s="65"/>
      <c r="AJ73" s="63"/>
      <c r="AK73" s="63"/>
      <c r="AL73" s="63"/>
      <c r="AM73" s="63"/>
      <c r="AN73" s="63"/>
      <c r="AO73" s="63"/>
      <c r="AP73" s="63"/>
      <c r="AQ73" s="63"/>
      <c r="AR73" s="63"/>
      <c r="AS73" s="63"/>
      <c r="AT73" s="66"/>
      <c r="AU73" s="65"/>
      <c r="AV73" s="65"/>
      <c r="AW73" s="65"/>
      <c r="AX73" s="66"/>
      <c r="AY73" s="69"/>
    </row>
    <row r="74" spans="1:51" s="150" customFormat="1" ht="15.75" thickBot="1" x14ac:dyDescent="0.3">
      <c r="A74" s="570"/>
      <c r="B74" s="272"/>
      <c r="C74" s="466"/>
      <c r="D74" s="296" t="str">
        <f t="shared" si="3"/>
        <v>mit Köpfen</v>
      </c>
      <c r="E74" s="43">
        <v>160</v>
      </c>
      <c r="F74" s="44">
        <v>6.1</v>
      </c>
      <c r="G74" s="45">
        <v>6.4</v>
      </c>
      <c r="H74" s="45">
        <v>10.22499821013211</v>
      </c>
      <c r="I74" s="43">
        <v>73</v>
      </c>
      <c r="J74" s="43">
        <v>88</v>
      </c>
      <c r="K74" s="43">
        <v>815</v>
      </c>
      <c r="L74" s="43">
        <v>145</v>
      </c>
      <c r="M74" s="43">
        <v>140</v>
      </c>
      <c r="N74" s="43"/>
      <c r="O74" s="43"/>
      <c r="P74" s="43"/>
      <c r="Q74" s="43">
        <v>83</v>
      </c>
      <c r="R74" s="43">
        <v>75</v>
      </c>
      <c r="S74" s="46">
        <v>185</v>
      </c>
      <c r="T74" s="45">
        <v>12.9</v>
      </c>
      <c r="U74" s="45">
        <v>2.4</v>
      </c>
      <c r="V74" s="45">
        <v>4.0999999999999996</v>
      </c>
      <c r="W74" s="46">
        <v>26</v>
      </c>
      <c r="X74" s="50">
        <v>6.4</v>
      </c>
      <c r="Z74" s="312"/>
      <c r="AA74" s="312"/>
      <c r="AB74" s="120" t="s">
        <v>878</v>
      </c>
      <c r="AC74" s="222"/>
      <c r="AD74" s="188" t="s">
        <v>879</v>
      </c>
      <c r="AE74" s="269" t="s">
        <v>919</v>
      </c>
      <c r="AF74" s="73"/>
      <c r="AG74" s="71"/>
      <c r="AH74" s="71"/>
      <c r="AI74" s="71"/>
      <c r="AJ74" s="106"/>
      <c r="AK74" s="106"/>
      <c r="AL74" s="106"/>
      <c r="AM74" s="106"/>
      <c r="AN74" s="106"/>
      <c r="AO74" s="106"/>
      <c r="AP74" s="106"/>
      <c r="AQ74" s="106"/>
      <c r="AR74" s="106"/>
      <c r="AS74" s="106"/>
      <c r="AT74" s="106"/>
      <c r="AU74" s="71"/>
      <c r="AV74" s="71"/>
      <c r="AW74" s="71"/>
      <c r="AX74" s="106"/>
      <c r="AY74" s="76"/>
    </row>
    <row r="75" spans="1:51" s="5" customFormat="1" ht="15" customHeight="1" thickBot="1" x14ac:dyDescent="0.3">
      <c r="A75" s="572" t="str">
        <f>IF($Y$2=1,Z76,AA76)</f>
        <v>Raufutter künstlich getrocknet</v>
      </c>
      <c r="B75" s="228" t="str">
        <f>IF($Y$2=1,AB76,AB77)</f>
        <v xml:space="preserve">Mais ganze Pflanze </v>
      </c>
      <c r="C75" s="476" t="s">
        <v>1026</v>
      </c>
      <c r="D75" s="333" t="str">
        <f t="shared" si="3"/>
        <v>Beginn Teigreife</v>
      </c>
      <c r="E75" s="102">
        <v>880</v>
      </c>
      <c r="F75" s="232">
        <v>6.3677522769438593</v>
      </c>
      <c r="G75" s="101">
        <v>6.5646172185303691</v>
      </c>
      <c r="H75" s="101">
        <v>10.839589052999999</v>
      </c>
      <c r="I75" s="102">
        <v>69.908571917999993</v>
      </c>
      <c r="J75" s="102">
        <v>51.571001600000002</v>
      </c>
      <c r="K75" s="102">
        <v>952.2</v>
      </c>
      <c r="L75" s="102">
        <v>80.62</v>
      </c>
      <c r="M75" s="102">
        <v>206.44</v>
      </c>
      <c r="N75" s="102">
        <v>452.128556</v>
      </c>
      <c r="O75" s="102">
        <v>239.12585999999999</v>
      </c>
      <c r="P75" s="102">
        <v>125</v>
      </c>
      <c r="Q75" s="102">
        <v>73.443428481411459</v>
      </c>
      <c r="R75" s="102">
        <v>60</v>
      </c>
      <c r="S75" s="233">
        <v>47.8</v>
      </c>
      <c r="T75" s="101">
        <v>2.2999999999999998</v>
      </c>
      <c r="U75" s="101">
        <v>2.7</v>
      </c>
      <c r="V75" s="101">
        <v>0.9</v>
      </c>
      <c r="W75" s="233">
        <v>13</v>
      </c>
      <c r="X75" s="104">
        <v>0.1</v>
      </c>
      <c r="Z75" s="312"/>
      <c r="AA75" s="312"/>
      <c r="AB75" s="272" t="s">
        <v>918</v>
      </c>
      <c r="AC75" s="116"/>
      <c r="AD75" s="188" t="s">
        <v>880</v>
      </c>
      <c r="AE75" s="280" t="s">
        <v>920</v>
      </c>
      <c r="AF75" s="43"/>
      <c r="AG75" s="44"/>
      <c r="AH75" s="45"/>
      <c r="AI75" s="45"/>
      <c r="AJ75" s="43"/>
      <c r="AK75" s="43"/>
      <c r="AL75" s="43"/>
      <c r="AM75" s="43"/>
      <c r="AN75" s="43"/>
      <c r="AO75" s="43"/>
      <c r="AP75" s="43"/>
      <c r="AQ75" s="43"/>
      <c r="AR75" s="43"/>
      <c r="AS75" s="43"/>
      <c r="AT75" s="46"/>
      <c r="AU75" s="45"/>
      <c r="AV75" s="45"/>
      <c r="AW75" s="45"/>
      <c r="AX75" s="46"/>
      <c r="AY75" s="50"/>
    </row>
    <row r="76" spans="1:51" s="237" customFormat="1" ht="51" customHeight="1" x14ac:dyDescent="0.25">
      <c r="A76" s="573"/>
      <c r="B76" s="275"/>
      <c r="C76" s="477"/>
      <c r="D76" s="329" t="str">
        <f t="shared" si="3"/>
        <v>Teigreife, Kolbenanteil 55 %,
normale Bedingungen</v>
      </c>
      <c r="E76" s="337">
        <v>880</v>
      </c>
      <c r="F76" s="49">
        <v>6.4131885829041817</v>
      </c>
      <c r="G76" s="44">
        <v>6.6170329055739057</v>
      </c>
      <c r="H76" s="44">
        <v>10.91051503583</v>
      </c>
      <c r="I76" s="44">
        <v>69.014946214980014</v>
      </c>
      <c r="J76" s="107">
        <v>48.58369600000001</v>
      </c>
      <c r="K76" s="107">
        <v>956</v>
      </c>
      <c r="L76" s="107">
        <v>75.95</v>
      </c>
      <c r="M76" s="107">
        <v>200.35</v>
      </c>
      <c r="N76" s="107">
        <v>443.42046499999998</v>
      </c>
      <c r="O76" s="107">
        <v>232.38727499999999</v>
      </c>
      <c r="P76" s="107">
        <v>90</v>
      </c>
      <c r="Q76" s="107">
        <v>73.630146010460251</v>
      </c>
      <c r="R76" s="107">
        <v>60</v>
      </c>
      <c r="S76" s="107">
        <v>44</v>
      </c>
      <c r="T76" s="107">
        <v>2.1</v>
      </c>
      <c r="U76" s="44">
        <v>2.6</v>
      </c>
      <c r="V76" s="44">
        <v>0.9</v>
      </c>
      <c r="W76" s="44">
        <v>13</v>
      </c>
      <c r="X76" s="236">
        <v>0.1</v>
      </c>
      <c r="Z76" s="313" t="s">
        <v>883</v>
      </c>
      <c r="AA76" s="313" t="s">
        <v>932</v>
      </c>
      <c r="AB76" s="228" t="s">
        <v>851</v>
      </c>
      <c r="AC76" s="229"/>
      <c r="AD76" s="230" t="s">
        <v>853</v>
      </c>
      <c r="AE76" s="230" t="s">
        <v>895</v>
      </c>
      <c r="AF76" s="231"/>
      <c r="AG76" s="232"/>
      <c r="AH76" s="101"/>
      <c r="AI76" s="101"/>
      <c r="AJ76" s="102"/>
      <c r="AK76" s="102"/>
      <c r="AL76" s="102"/>
      <c r="AM76" s="102"/>
      <c r="AN76" s="102"/>
      <c r="AO76" s="102"/>
      <c r="AP76" s="102"/>
      <c r="AQ76" s="102"/>
      <c r="AR76" s="102"/>
      <c r="AS76" s="102"/>
      <c r="AT76" s="233"/>
      <c r="AU76" s="101"/>
      <c r="AV76" s="101"/>
      <c r="AW76" s="101"/>
      <c r="AX76" s="233"/>
      <c r="AY76" s="104"/>
    </row>
    <row r="77" spans="1:51" s="237" customFormat="1" ht="63.75" x14ac:dyDescent="0.2">
      <c r="A77" s="573"/>
      <c r="B77" s="234"/>
      <c r="C77" s="477"/>
      <c r="D77" s="328" t="str">
        <f t="shared" si="3"/>
        <v>Teigreife, Kolbenanteil 60 %, günstige Bedingungen</v>
      </c>
      <c r="E77" s="277">
        <v>880</v>
      </c>
      <c r="F77" s="68">
        <v>6.5946732872766276</v>
      </c>
      <c r="G77" s="64">
        <v>6.8495558346164875</v>
      </c>
      <c r="H77" s="64">
        <v>11.16664232226</v>
      </c>
      <c r="I77" s="64">
        <v>70.989553933559989</v>
      </c>
      <c r="J77" s="105">
        <v>49.575200000000009</v>
      </c>
      <c r="K77" s="105">
        <v>958.95</v>
      </c>
      <c r="L77" s="105">
        <v>77.5</v>
      </c>
      <c r="M77" s="105">
        <v>184.2</v>
      </c>
      <c r="N77" s="105">
        <v>420.32757999999995</v>
      </c>
      <c r="O77" s="105">
        <v>214.51729999999998</v>
      </c>
      <c r="P77" s="105">
        <v>80</v>
      </c>
      <c r="Q77" s="105">
        <v>75.126809210073503</v>
      </c>
      <c r="R77" s="105">
        <v>60</v>
      </c>
      <c r="S77" s="105">
        <v>41.05</v>
      </c>
      <c r="T77" s="105">
        <v>1.9450000000000001</v>
      </c>
      <c r="U77" s="64">
        <v>2.6139999999999999</v>
      </c>
      <c r="V77" s="64">
        <v>1.02</v>
      </c>
      <c r="W77" s="64">
        <v>11.99</v>
      </c>
      <c r="X77" s="238">
        <v>0.1</v>
      </c>
      <c r="Z77" s="314"/>
      <c r="AA77" s="314"/>
      <c r="AB77" s="275" t="s">
        <v>894</v>
      </c>
      <c r="AC77" s="235"/>
      <c r="AD77" s="192" t="s">
        <v>882</v>
      </c>
      <c r="AE77" s="192" t="s">
        <v>896</v>
      </c>
      <c r="AF77" s="188"/>
      <c r="AG77" s="49"/>
      <c r="AH77" s="44"/>
      <c r="AI77" s="44"/>
      <c r="AJ77" s="44"/>
      <c r="AK77" s="107"/>
      <c r="AL77" s="107"/>
      <c r="AM77" s="107"/>
      <c r="AN77" s="107"/>
      <c r="AO77" s="107"/>
      <c r="AP77" s="107"/>
      <c r="AQ77" s="107"/>
      <c r="AR77" s="107"/>
      <c r="AS77" s="107"/>
      <c r="AT77" s="107"/>
      <c r="AU77" s="107"/>
      <c r="AV77" s="44"/>
      <c r="AW77" s="44"/>
      <c r="AX77" s="44"/>
      <c r="AY77" s="236"/>
    </row>
    <row r="78" spans="1:51" s="237" customFormat="1" ht="64.5" thickBot="1" x14ac:dyDescent="0.25">
      <c r="A78" s="574"/>
      <c r="B78" s="239"/>
      <c r="C78" s="478"/>
      <c r="D78" s="334" t="str">
        <f t="shared" si="3"/>
        <v>Teigreife, Kolbenanteil 45 %,
ungünstige Bedingungen</v>
      </c>
      <c r="E78" s="338">
        <v>880</v>
      </c>
      <c r="F78" s="98">
        <v>5.8454009337967978</v>
      </c>
      <c r="G78" s="94">
        <v>5.8916735948639296</v>
      </c>
      <c r="H78" s="94">
        <v>10.100762748089995</v>
      </c>
      <c r="I78" s="94">
        <v>61.967212488539978</v>
      </c>
      <c r="J78" s="149">
        <v>43.626176000000001</v>
      </c>
      <c r="K78" s="149">
        <v>948.3</v>
      </c>
      <c r="L78" s="149">
        <v>68.2</v>
      </c>
      <c r="M78" s="149">
        <v>250.45</v>
      </c>
      <c r="N78" s="149">
        <v>515.05845499999998</v>
      </c>
      <c r="O78" s="149">
        <v>287.822925</v>
      </c>
      <c r="P78" s="149">
        <v>65</v>
      </c>
      <c r="Q78" s="149">
        <v>68.718982682695327</v>
      </c>
      <c r="R78" s="149">
        <v>60</v>
      </c>
      <c r="S78" s="149">
        <v>51.7</v>
      </c>
      <c r="T78" s="149">
        <v>2.65</v>
      </c>
      <c r="U78" s="94">
        <v>2.339</v>
      </c>
      <c r="V78" s="94">
        <v>0.93</v>
      </c>
      <c r="W78" s="94">
        <v>14.99</v>
      </c>
      <c r="X78" s="242">
        <v>0.1</v>
      </c>
      <c r="Z78" s="314"/>
      <c r="AA78" s="314"/>
      <c r="AB78" s="234"/>
      <c r="AC78" s="235"/>
      <c r="AD78" s="190" t="s">
        <v>855</v>
      </c>
      <c r="AE78" s="190" t="s">
        <v>897</v>
      </c>
      <c r="AF78" s="190"/>
      <c r="AG78" s="68"/>
      <c r="AH78" s="64"/>
      <c r="AI78" s="64"/>
      <c r="AJ78" s="64"/>
      <c r="AK78" s="105"/>
      <c r="AL78" s="105"/>
      <c r="AM78" s="105"/>
      <c r="AN78" s="105"/>
      <c r="AO78" s="105"/>
      <c r="AP78" s="105"/>
      <c r="AQ78" s="105"/>
      <c r="AR78" s="105"/>
      <c r="AS78" s="105"/>
      <c r="AT78" s="105"/>
      <c r="AU78" s="105"/>
      <c r="AV78" s="64"/>
      <c r="AW78" s="64"/>
      <c r="AX78" s="64"/>
      <c r="AY78" s="238"/>
    </row>
    <row r="79" spans="1:51" s="170" customFormat="1" ht="64.5" thickBot="1" x14ac:dyDescent="0.25">
      <c r="C79" s="469"/>
      <c r="E79" s="243"/>
      <c r="F79" s="86"/>
      <c r="G79" s="89"/>
      <c r="H79" s="89"/>
      <c r="I79" s="89"/>
      <c r="J79" s="86"/>
      <c r="K79" s="86"/>
      <c r="L79" s="86"/>
      <c r="M79" s="86"/>
      <c r="N79" s="86"/>
      <c r="O79" s="86"/>
      <c r="P79" s="86"/>
      <c r="Q79" s="86"/>
      <c r="R79" s="86"/>
      <c r="S79" s="86"/>
      <c r="T79" s="86"/>
      <c r="U79" s="89"/>
      <c r="V79" s="89"/>
      <c r="W79" s="89"/>
      <c r="X79" s="86"/>
      <c r="Z79" s="315"/>
      <c r="AA79" s="315"/>
      <c r="AB79" s="239"/>
      <c r="AC79" s="240"/>
      <c r="AD79" s="241" t="s">
        <v>884</v>
      </c>
      <c r="AE79" s="241" t="s">
        <v>898</v>
      </c>
      <c r="AF79" s="241"/>
      <c r="AG79" s="98"/>
      <c r="AH79" s="94"/>
      <c r="AI79" s="94"/>
      <c r="AJ79" s="94"/>
      <c r="AK79" s="149"/>
      <c r="AL79" s="149"/>
      <c r="AM79" s="149"/>
      <c r="AN79" s="149"/>
      <c r="AO79" s="149"/>
      <c r="AP79" s="149"/>
      <c r="AQ79" s="149"/>
      <c r="AR79" s="149"/>
      <c r="AS79" s="149"/>
      <c r="AT79" s="149"/>
      <c r="AU79" s="149"/>
      <c r="AV79" s="94"/>
      <c r="AW79" s="94"/>
      <c r="AX79" s="94"/>
      <c r="AY79" s="242"/>
    </row>
    <row r="80" spans="1:51" x14ac:dyDescent="0.2">
      <c r="E80" s="48"/>
      <c r="F80" s="48"/>
      <c r="G80" s="48"/>
      <c r="H80" s="48"/>
      <c r="I80" s="48"/>
      <c r="J80" s="48"/>
      <c r="K80" s="48"/>
      <c r="L80" s="48"/>
      <c r="M80" s="48"/>
      <c r="N80" s="48"/>
      <c r="O80" s="48"/>
      <c r="P80" s="48"/>
      <c r="Q80" s="48"/>
      <c r="R80" s="48"/>
      <c r="S80" s="48"/>
      <c r="T80" s="48"/>
      <c r="U80" s="48"/>
      <c r="V80" s="48"/>
      <c r="W80" s="48"/>
      <c r="X80" s="48"/>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row>
    <row r="81" spans="5:24" x14ac:dyDescent="0.2">
      <c r="E81" s="48"/>
      <c r="F81" s="48"/>
      <c r="G81" s="48"/>
      <c r="H81" s="48"/>
      <c r="I81" s="48"/>
      <c r="J81" s="48"/>
      <c r="K81" s="48"/>
      <c r="L81" s="48"/>
      <c r="M81" s="48"/>
      <c r="N81" s="48"/>
      <c r="O81" s="48"/>
      <c r="P81" s="48"/>
      <c r="Q81" s="48"/>
      <c r="R81" s="48"/>
      <c r="S81" s="48"/>
      <c r="T81" s="48"/>
      <c r="U81" s="48"/>
      <c r="V81" s="48"/>
      <c r="W81" s="48"/>
      <c r="X81" s="48"/>
    </row>
    <row r="82" spans="5:24" x14ac:dyDescent="0.2">
      <c r="E82" s="48"/>
      <c r="F82" s="48"/>
      <c r="G82" s="48"/>
      <c r="H82" s="48"/>
      <c r="I82" s="48"/>
      <c r="J82" s="48"/>
      <c r="K82" s="48"/>
      <c r="L82" s="48"/>
      <c r="M82" s="48"/>
      <c r="N82" s="48"/>
      <c r="O82" s="48"/>
      <c r="P82" s="48"/>
      <c r="Q82" s="48"/>
      <c r="R82" s="48"/>
      <c r="S82" s="48"/>
      <c r="T82" s="48"/>
      <c r="U82" s="48"/>
      <c r="V82" s="48"/>
      <c r="W82" s="48"/>
      <c r="X82" s="48"/>
    </row>
  </sheetData>
  <sheetProtection algorithmName="SHA-512" hashValue="fETGxBEoqzUGL7r7ejPFIIUUsBXWY7dgbNTnVylk960pulBm5WDx+IhTYx+YHMpHnT3toxJIngjm/ZnVt2lAGw==" saltValue="HavV3G027riBsQKHPiyfuA==" spinCount="100000" sheet="1" objects="1" scenarios="1"/>
  <mergeCells count="6">
    <mergeCell ref="A75:A78"/>
    <mergeCell ref="Z2:AB2"/>
    <mergeCell ref="Z3:AB3"/>
    <mergeCell ref="A4:A25"/>
    <mergeCell ref="A26:A46"/>
    <mergeCell ref="A47:A74"/>
  </mergeCells>
  <pageMargins left="0.23622047244094491" right="0.23622047244094491" top="0.74803149606299213" bottom="0.74803149606299213" header="0.31496062992125984" footer="0.31496062992125984"/>
  <pageSetup paperSize="9"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0</xdr:col>
                    <xdr:colOff>57150</xdr:colOff>
                    <xdr:row>1</xdr:row>
                    <xdr:rowOff>76200</xdr:rowOff>
                  </from>
                  <to>
                    <xdr:col>0</xdr:col>
                    <xdr:colOff>781050</xdr:colOff>
                    <xdr:row>1</xdr:row>
                    <xdr:rowOff>361950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0</xdr:col>
                    <xdr:colOff>57150</xdr:colOff>
                    <xdr:row>1</xdr:row>
                    <xdr:rowOff>352425</xdr:rowOff>
                  </from>
                  <to>
                    <xdr:col>0</xdr:col>
                    <xdr:colOff>781050</xdr:colOff>
                    <xdr:row>1</xdr:row>
                    <xdr:rowOff>619125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Explications_Erklärungen</vt:lpstr>
      <vt:lpstr>1ère pousses_1.Aufwuchs</vt:lpstr>
      <vt:lpstr>Repousses_folg. Aufwüchse</vt:lpstr>
      <vt:lpstr>autres fourrages_ andere Raufut</vt:lpstr>
      <vt:lpstr>Explications_Erklärungen!Zone_d_impression</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Arrigo Yves Agroscope</dc:creator>
  <cp:lastModifiedBy>Arrigo Yves Agroscope</cp:lastModifiedBy>
  <cp:lastPrinted>2017-07-05T07:24:07Z</cp:lastPrinted>
  <dcterms:created xsi:type="dcterms:W3CDTF">2017-06-23T06:43:12Z</dcterms:created>
  <dcterms:modified xsi:type="dcterms:W3CDTF">2017-09-12T07:22:31Z</dcterms:modified>
</cp:coreProperties>
</file>